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embeddings/oleObject4.bin" ContentType="application/vnd.openxmlformats-officedocument.oleObject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20" windowWidth="14340" windowHeight="8424"/>
  </bookViews>
  <sheets>
    <sheet name="N2.4" sheetId="1" r:id="rId1"/>
    <sheet name="N2.9" sheetId="4" r:id="rId2"/>
    <sheet name="N2.13" sheetId="2" r:id="rId3"/>
    <sheet name="N2.14" sheetId="6" r:id="rId4"/>
    <sheet name="N2.18" sheetId="5" r:id="rId5"/>
  </sheets>
  <calcPr calcId="145621"/>
</workbook>
</file>

<file path=xl/calcChain.xml><?xml version="1.0" encoding="utf-8"?>
<calcChain xmlns="http://schemas.openxmlformats.org/spreadsheetml/2006/main">
  <c r="E25" i="5" l="1"/>
  <c r="E23" i="5"/>
  <c r="E22" i="5"/>
  <c r="E21" i="5"/>
  <c r="E20" i="5"/>
  <c r="E14" i="6"/>
  <c r="E6" i="6"/>
  <c r="E7" i="6"/>
  <c r="E5" i="6"/>
  <c r="E19" i="5"/>
  <c r="B14" i="5"/>
  <c r="E6" i="2" l="1"/>
  <c r="E7" i="2"/>
  <c r="E8" i="2"/>
  <c r="E9" i="2"/>
  <c r="E10" i="2"/>
  <c r="E11" i="2"/>
  <c r="E12" i="2"/>
  <c r="E13" i="2"/>
  <c r="E14" i="2"/>
  <c r="E15" i="2"/>
  <c r="E5" i="2"/>
  <c r="E23" i="4" l="1"/>
  <c r="E21" i="4"/>
  <c r="E20" i="4"/>
  <c r="E17" i="4"/>
  <c r="B14" i="4"/>
  <c r="C5" i="4"/>
  <c r="C6" i="4" s="1"/>
  <c r="C7" i="4" s="1"/>
  <c r="C8" i="4" s="1"/>
  <c r="D8" i="4" s="1"/>
  <c r="C23" i="1"/>
  <c r="B19" i="1"/>
  <c r="F19" i="1"/>
  <c r="F11" i="1"/>
  <c r="F12" i="1"/>
  <c r="F13" i="1"/>
  <c r="F14" i="1"/>
  <c r="F15" i="1"/>
  <c r="F16" i="1"/>
  <c r="F17" i="1"/>
  <c r="F18" i="1"/>
  <c r="F10" i="1"/>
  <c r="E11" i="1"/>
  <c r="E12" i="1"/>
  <c r="E13" i="1"/>
  <c r="E14" i="1"/>
  <c r="E15" i="1"/>
  <c r="E16" i="1"/>
  <c r="E17" i="1"/>
  <c r="E18" i="1"/>
  <c r="E10" i="1"/>
  <c r="D6" i="4" l="1"/>
  <c r="D5" i="4"/>
  <c r="D7" i="4"/>
  <c r="C9" i="4"/>
  <c r="D9" i="4" s="1"/>
  <c r="C10" i="4" l="1"/>
  <c r="D10" i="4" s="1"/>
  <c r="C11" i="4" l="1"/>
  <c r="D11" i="4" s="1"/>
  <c r="C12" i="4" l="1"/>
  <c r="D12" i="4" s="1"/>
  <c r="C13" i="4" l="1"/>
  <c r="D13" i="4" s="1"/>
</calcChain>
</file>

<file path=xl/sharedStrings.xml><?xml version="1.0" encoding="utf-8"?>
<sst xmlns="http://schemas.openxmlformats.org/spreadsheetml/2006/main" count="411" uniqueCount="384">
  <si>
    <t>0-12</t>
  </si>
  <si>
    <t>12-16</t>
  </si>
  <si>
    <t>16-20</t>
  </si>
  <si>
    <t>20-24</t>
  </si>
  <si>
    <t>24-32</t>
  </si>
  <si>
    <t>32-40</t>
  </si>
  <si>
    <t>40-52</t>
  </si>
  <si>
    <t>52-64</t>
  </si>
  <si>
    <t>64-84</t>
  </si>
  <si>
    <t>aritmeetiline keskmine</t>
  </si>
  <si>
    <r>
      <t>Elupind elaniku kohta, m</t>
    </r>
    <r>
      <rPr>
        <vertAlign val="superscript"/>
        <sz val="10"/>
        <color theme="1"/>
        <rFont val="Calibri"/>
        <family val="2"/>
        <charset val="186"/>
      </rPr>
      <t>2</t>
    </r>
  </si>
  <si>
    <t>Alumine piir</t>
  </si>
  <si>
    <t>Ülemine piir</t>
  </si>
  <si>
    <t>KOKKU</t>
  </si>
  <si>
    <r>
      <t>Leibkondade arv ehk sagedus f</t>
    </r>
    <r>
      <rPr>
        <vertAlign val="subscript"/>
        <sz val="10"/>
        <color theme="1"/>
        <rFont val="Calibri"/>
        <family val="2"/>
        <charset val="186"/>
      </rPr>
      <t>i</t>
    </r>
  </si>
  <si>
    <r>
      <t>Intervalli keskmine x</t>
    </r>
    <r>
      <rPr>
        <vertAlign val="subscript"/>
        <sz val="10"/>
        <color theme="1"/>
        <rFont val="Calibri"/>
        <family val="2"/>
        <charset val="186"/>
      </rPr>
      <t>i</t>
    </r>
  </si>
  <si>
    <r>
      <t>Korrutised f</t>
    </r>
    <r>
      <rPr>
        <vertAlign val="subscript"/>
        <sz val="10"/>
        <color theme="1"/>
        <rFont val="Calibri"/>
        <family val="2"/>
        <charset val="186"/>
      </rPr>
      <t>i</t>
    </r>
    <r>
      <rPr>
        <sz val="10"/>
        <color theme="1"/>
        <rFont val="Calibri"/>
        <family val="2"/>
        <charset val="186"/>
      </rPr>
      <t>x</t>
    </r>
    <r>
      <rPr>
        <vertAlign val="subscript"/>
        <sz val="10"/>
        <color theme="1"/>
        <rFont val="Calibri"/>
        <family val="2"/>
        <charset val="186"/>
      </rPr>
      <t>i</t>
    </r>
  </si>
  <si>
    <t>Elaniku kohta tuleva elupinna mediaan Tallinnas</t>
  </si>
  <si>
    <t>Kumulatiivne sagedus</t>
  </si>
  <si>
    <t>Kumulatiivne suhteline sagedus</t>
  </si>
  <si>
    <t>n</t>
  </si>
  <si>
    <t>L</t>
  </si>
  <si>
    <t>d</t>
  </si>
  <si>
    <t>mediaanklassi alumine piir</t>
  </si>
  <si>
    <t>mediaanklass</t>
  </si>
  <si>
    <t>mediaanklassi laius</t>
  </si>
  <si>
    <t>mediaanklassi sagedus</t>
  </si>
  <si>
    <t>kogumi maht</t>
  </si>
  <si>
    <t>eelneva klassi kumulatiivne sagedus</t>
  </si>
  <si>
    <t>mediaan</t>
  </si>
  <si>
    <t>Me</t>
  </si>
  <si>
    <t>000032</t>
  </si>
  <si>
    <t>000035</t>
  </si>
  <si>
    <t>000037</t>
  </si>
  <si>
    <t>000063</t>
  </si>
  <si>
    <t>000111</t>
  </si>
  <si>
    <t>000112</t>
  </si>
  <si>
    <t>000113</t>
  </si>
  <si>
    <t>000115</t>
  </si>
  <si>
    <t>000116</t>
  </si>
  <si>
    <t>000117</t>
  </si>
  <si>
    <t>000119</t>
  </si>
  <si>
    <t>000120</t>
  </si>
  <si>
    <t>000121</t>
  </si>
  <si>
    <t>000122</t>
  </si>
  <si>
    <t>000124</t>
  </si>
  <si>
    <t>000125</t>
  </si>
  <si>
    <t>000126</t>
  </si>
  <si>
    <t>000127</t>
  </si>
  <si>
    <t>000128</t>
  </si>
  <si>
    <t>000129</t>
  </si>
  <si>
    <t>000130</t>
  </si>
  <si>
    <t>000135</t>
  </si>
  <si>
    <t>000175</t>
  </si>
  <si>
    <t>000176</t>
  </si>
  <si>
    <t>000177</t>
  </si>
  <si>
    <t>000178</t>
  </si>
  <si>
    <t>000179</t>
  </si>
  <si>
    <t>000180</t>
  </si>
  <si>
    <t>000181</t>
  </si>
  <si>
    <t>000182</t>
  </si>
  <si>
    <t>000183</t>
  </si>
  <si>
    <t>000184</t>
  </si>
  <si>
    <t>000185</t>
  </si>
  <si>
    <t>000186</t>
  </si>
  <si>
    <t>000187</t>
  </si>
  <si>
    <t>000188</t>
  </si>
  <si>
    <t>000189</t>
  </si>
  <si>
    <t>000198</t>
  </si>
  <si>
    <t>000218</t>
  </si>
  <si>
    <t>000221</t>
  </si>
  <si>
    <t>000222</t>
  </si>
  <si>
    <t>000223</t>
  </si>
  <si>
    <t>000234</t>
  </si>
  <si>
    <t>000248</t>
  </si>
  <si>
    <t>000253</t>
  </si>
  <si>
    <t>000315</t>
  </si>
  <si>
    <t>000317</t>
  </si>
  <si>
    <t>000318</t>
  </si>
  <si>
    <t>000319</t>
  </si>
  <si>
    <t>000320</t>
  </si>
  <si>
    <t>000321</t>
  </si>
  <si>
    <t>000322</t>
  </si>
  <si>
    <t>000324</t>
  </si>
  <si>
    <t>000326</t>
  </si>
  <si>
    <t>000331</t>
  </si>
  <si>
    <t>000353</t>
  </si>
  <si>
    <t>000356</t>
  </si>
  <si>
    <t>000357</t>
  </si>
  <si>
    <t>000358</t>
  </si>
  <si>
    <t>000359</t>
  </si>
  <si>
    <t>000360</t>
  </si>
  <si>
    <t>000361</t>
  </si>
  <si>
    <t>000363</t>
  </si>
  <si>
    <t>000364</t>
  </si>
  <si>
    <t>000365</t>
  </si>
  <si>
    <t>000366</t>
  </si>
  <si>
    <t>000368</t>
  </si>
  <si>
    <t>000371</t>
  </si>
  <si>
    <t>000372</t>
  </si>
  <si>
    <t>000373</t>
  </si>
  <si>
    <t>000375</t>
  </si>
  <si>
    <t>000376</t>
  </si>
  <si>
    <t>000377</t>
  </si>
  <si>
    <t>000379</t>
  </si>
  <si>
    <t>000380</t>
  </si>
  <si>
    <t>000381</t>
  </si>
  <si>
    <t>000393</t>
  </si>
  <si>
    <t>000394</t>
  </si>
  <si>
    <t>000395</t>
  </si>
  <si>
    <t>000396</t>
  </si>
  <si>
    <t>000397</t>
  </si>
  <si>
    <t>000398</t>
  </si>
  <si>
    <t>000399</t>
  </si>
  <si>
    <t>000401</t>
  </si>
  <si>
    <t>000402</t>
  </si>
  <si>
    <t>000403</t>
  </si>
  <si>
    <t>000404</t>
  </si>
  <si>
    <t>000405</t>
  </si>
  <si>
    <t>000406</t>
  </si>
  <si>
    <t>000408</t>
  </si>
  <si>
    <t>000409</t>
  </si>
  <si>
    <t>000411</t>
  </si>
  <si>
    <t>000412</t>
  </si>
  <si>
    <t>000414</t>
  </si>
  <si>
    <t>000469</t>
  </si>
  <si>
    <t>000470</t>
  </si>
  <si>
    <t>000471</t>
  </si>
  <si>
    <t>000472</t>
  </si>
  <si>
    <t>000474</t>
  </si>
  <si>
    <t>000475</t>
  </si>
  <si>
    <t>000476</t>
  </si>
  <si>
    <t>000477</t>
  </si>
  <si>
    <t>000478</t>
  </si>
  <si>
    <t>000479</t>
  </si>
  <si>
    <t>000480</t>
  </si>
  <si>
    <t>000482</t>
  </si>
  <si>
    <t>000483</t>
  </si>
  <si>
    <t>000487</t>
  </si>
  <si>
    <t>000489</t>
  </si>
  <si>
    <t>000490</t>
  </si>
  <si>
    <t>000529</t>
  </si>
  <si>
    <t>000530</t>
  </si>
  <si>
    <t>000532</t>
  </si>
  <si>
    <t>000533</t>
  </si>
  <si>
    <t>000534</t>
  </si>
  <si>
    <t>000541</t>
  </si>
  <si>
    <t>Üliõpilase ID</t>
  </si>
  <si>
    <t>Prinditud lk arv</t>
  </si>
  <si>
    <t>Printimise ressursi jaotus</t>
  </si>
  <si>
    <t>Protsentiili järk</t>
  </si>
  <si>
    <t>Protsentiil, lk</t>
  </si>
  <si>
    <t>Õpikust näide 2.13</t>
  </si>
  <si>
    <t>Õpikust näide 2.4</t>
  </si>
  <si>
    <t>Õpikust näide 2.9</t>
  </si>
  <si>
    <r>
      <t>f</t>
    </r>
    <r>
      <rPr>
        <i/>
        <vertAlign val="subscript"/>
        <sz val="10"/>
        <color theme="1"/>
        <rFont val="Calibri"/>
        <family val="2"/>
        <charset val="186"/>
      </rPr>
      <t>m</t>
    </r>
  </si>
  <si>
    <r>
      <t>F</t>
    </r>
    <r>
      <rPr>
        <i/>
        <vertAlign val="subscript"/>
        <sz val="10"/>
        <color theme="1"/>
        <rFont val="Calibri"/>
        <family val="2"/>
        <charset val="186"/>
      </rPr>
      <t>m-1</t>
    </r>
  </si>
  <si>
    <t>Keskmine elamispinna suurus elaniku kohta Tallinnas</t>
  </si>
  <si>
    <t>Õpikust näide 2.18</t>
  </si>
  <si>
    <t>Kõige tüüpilisem elamispinna suurus elaniku kohta</t>
  </si>
  <si>
    <t>moodklass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</si>
  <si>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</si>
  <si>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</si>
  <si>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</si>
  <si>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</si>
  <si>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</si>
  <si>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</si>
  <si>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</si>
  <si>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</si>
  <si>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</si>
  <si>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</si>
  <si>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</si>
  <si>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</si>
  <si>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Bahamas, The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</si>
  <si>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</si>
  <si>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</si>
  <si>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</si>
  <si>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</si>
  <si>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</si>
  <si>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</si>
  <si>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</si>
  <si>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</si>
  <si>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</si>
  <si>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</si>
  <si>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</si>
  <si>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</si>
  <si>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</si>
  <si>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</si>
  <si>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</si>
  <si>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</si>
  <si>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</si>
  <si>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</si>
  <si>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</si>
  <si>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</si>
  <si>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Cabo Verde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</si>
  <si>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</si>
  <si>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</si>
  <si>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</si>
  <si>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</si>
  <si>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</si>
  <si>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</si>
  <si>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</si>
  <si>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Congo, Dem. Rep.</t>
  </si>
  <si>
    <t>Congo, Rep.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</si>
  <si>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</si>
  <si>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</si>
  <si>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</si>
  <si>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</si>
  <si>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</si>
  <si>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</si>
  <si>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</si>
  <si>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</si>
  <si>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</si>
  <si>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</si>
  <si>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</si>
  <si>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Egypt, Arab Rep.</t>
  </si>
  <si>
    <t>El Salvador</t>
  </si>
  <si>
    <t>Equatorial Guinea</t>
  </si>
  <si>
    <t>Eritrea</t>
  </si>
  <si>
    <t>Estonia</t>
  </si>
  <si>
    <t>Ethiopia</t>
  </si>
  <si>
    <t>Faeroe Islands</t>
  </si>
  <si>
    <t>Fiji</t>
  </si>
  <si>
    <t>Finland</t>
  </si>
  <si>
    <t>France</t>
  </si>
  <si>
    <t>French Polynesia</t>
  </si>
  <si>
    <t>Gabon</t>
  </si>
  <si>
    <t>Gambia, The</t>
  </si>
  <si>
    <t>Georgia</t>
  </si>
  <si>
    <t>Germany</t>
  </si>
  <si>
    <t>Ghana</t>
  </si>
  <si>
    <t>Greece</t>
  </si>
  <si>
    <t>Greenland</t>
  </si>
  <si>
    <t>Grenada</t>
  </si>
  <si>
    <t>Guam</t>
  </si>
  <si>
    <t>Guatemala</t>
  </si>
  <si>
    <t>Guinea</t>
  </si>
  <si>
    <t>Guinea-Bissau</t>
  </si>
  <si>
    <t>Guyana</t>
  </si>
  <si>
    <t>Haiti</t>
  </si>
  <si>
    <t>Honduras</t>
  </si>
  <si>
    <t>Hong Kong SAR, China</t>
  </si>
  <si>
    <t>Hungary</t>
  </si>
  <si>
    <t>Iceland</t>
  </si>
  <si>
    <t>India</t>
  </si>
  <si>
    <t>Indonesia</t>
  </si>
  <si>
    <t>Iran, Islamic Rep.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</si>
  <si>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</si>
  <si>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</si>
  <si>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</si>
  <si>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</si>
  <si>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</si>
  <si>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</si>
  <si>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</si>
  <si>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</si>
  <si>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</si>
  <si>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</si>
  <si>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Dem. Rep.</t>
  </si>
  <si>
    <t>Korea, Rep.</t>
  </si>
  <si>
    <t>Kuwait</t>
  </si>
  <si>
    <t>Kyrgyz Republic</t>
  </si>
  <si>
    <t>Lao PDR</t>
  </si>
  <si>
    <t>Latvia</t>
  </si>
  <si>
    <t>Lebanon</t>
  </si>
  <si>
    <t>Lesotho</t>
  </si>
  <si>
    <t>Liberia</t>
  </si>
  <si>
    <t>Liechtenstein</t>
  </si>
  <si>
    <t>Lithuania</t>
  </si>
  <si>
    <t>Luxembourg</t>
  </si>
  <si>
    <t>Macao SAR, China</t>
  </si>
  <si>
    <t>Macedonia, FYR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</si>
  <si>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</si>
  <si>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</si>
  <si>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</si>
  <si>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</si>
  <si>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</si>
  <si>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</si>
  <si>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</si>
  <si>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</si>
  <si>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</si>
  <si>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</si>
  <si>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Micronesia, Fed. Sts.</t>
  </si>
  <si>
    <t>Moldova</t>
  </si>
  <si>
    <t>Monaco</t>
  </si>
  <si>
    <t>Mongolia</t>
  </si>
  <si>
    <t>Montenegro</t>
  </si>
  <si>
    <t>Morocco</t>
  </si>
  <si>
    <t>Mozambique</t>
  </si>
  <si>
    <t>Myanmar</t>
  </si>
  <si>
    <t>Namibia</t>
  </si>
  <si>
    <t>Nepal</t>
  </si>
  <si>
    <t>Netherlands</t>
  </si>
  <si>
    <t>New Caledonia</t>
  </si>
  <si>
    <t>New Zealand</t>
  </si>
  <si>
    <t>Nicaragua</t>
  </si>
  <si>
    <t>Niger</t>
  </si>
  <si>
    <t>Nigeria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</si>
  <si>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</si>
  <si>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</si>
  <si>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</si>
  <si>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</si>
  <si>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</si>
  <si>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</si>
  <si>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</si>
  <si>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</si>
  <si>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</si>
  <si>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</si>
  <si>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</si>
  <si>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</si>
  <si>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Romania</t>
  </si>
  <si>
    <t>Russian Federation</t>
  </si>
  <si>
    <t>Rwanda</t>
  </si>
  <si>
    <t>Samoa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</si>
  <si>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</si>
  <si>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</si>
  <si>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</si>
  <si>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</si>
  <si>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</si>
  <si>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</si>
  <si>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</si>
  <si>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 Republic</t>
  </si>
  <si>
    <t>Slovenia</t>
  </si>
  <si>
    <t>Solomon Islands</t>
  </si>
  <si>
    <t>Somalia</t>
  </si>
  <si>
    <t>South Africa</t>
  </si>
  <si>
    <t>Spain</t>
  </si>
  <si>
    <t>Sri Lanka</t>
  </si>
  <si>
    <t>St. Kitts and Nevis</t>
  </si>
  <si>
    <t>St. Lucia</t>
  </si>
  <si>
    <t>St. Vincent and the Grenadines</t>
  </si>
  <si>
    <t>Sudan</t>
  </si>
  <si>
    <t>Suriname</t>
  </si>
  <si>
    <t>Swaziland</t>
  </si>
  <si>
    <t>Sweden</t>
  </si>
  <si>
    <t>Switzerland</t>
  </si>
  <si>
    <t>Syrian Arab Republic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</si>
  <si>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</si>
  <si>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</si>
  <si>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</si>
  <si>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</si>
  <si>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</si>
  <si>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</si>
  <si>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</si>
  <si>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</si>
  <si>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</si>
  <si>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</si>
  <si>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</si>
  <si>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</si>
  <si>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</si>
  <si>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</si>
  <si>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</si>
  <si>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</si>
  <si>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</si>
  <si>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</si>
  <si>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</si>
  <si>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Venezuela, RB</t>
  </si>
  <si>
    <t>Vietnam</t>
  </si>
  <si>
    <t>Virgin Islands (U.S.)</t>
  </si>
  <si>
    <t>West Bank and Gaza</t>
  </si>
  <si>
    <t>Yemen, Rep.</t>
  </si>
  <si>
    <t>Zambia</t>
  </si>
  <si>
    <t>Zimbabwe</t>
  </si>
  <si>
    <t>Riik</t>
  </si>
  <si>
    <t>Interneti kasutajaid 100 el kohta</t>
  </si>
  <si>
    <t>Kvartiilide leidmine</t>
  </si>
  <si>
    <t>Kvartiil</t>
  </si>
  <si>
    <t>Kvartiili nr</t>
  </si>
  <si>
    <t>Eesti</t>
  </si>
  <si>
    <t>Õpikust näide 2.14</t>
  </si>
  <si>
    <t>Interneti kasutajate arv 100 elaniku kohta</t>
  </si>
  <si>
    <t>Neljandas neljandikus</t>
  </si>
  <si>
    <t>Eesti järk</t>
  </si>
  <si>
    <t>Milline protentiilijärk vastab Eestile?</t>
  </si>
  <si>
    <t>moodklassi alumine piir</t>
  </si>
  <si>
    <t>moodklassi sagedus</t>
  </si>
  <si>
    <t>eelneva klassi sagedus</t>
  </si>
  <si>
    <t>järgneva klassi sagedus</t>
  </si>
  <si>
    <r>
      <t>f</t>
    </r>
    <r>
      <rPr>
        <i/>
        <vertAlign val="subscript"/>
        <sz val="10"/>
        <color theme="1"/>
        <rFont val="Calibri"/>
        <family val="2"/>
        <charset val="186"/>
      </rPr>
      <t>m+1</t>
    </r>
  </si>
  <si>
    <r>
      <t>f</t>
    </r>
    <r>
      <rPr>
        <i/>
        <vertAlign val="subscript"/>
        <sz val="10"/>
        <color theme="1"/>
        <rFont val="Calibri"/>
        <family val="2"/>
        <charset val="186"/>
      </rPr>
      <t>m-1</t>
    </r>
  </si>
  <si>
    <r>
      <t>Δ</t>
    </r>
    <r>
      <rPr>
        <vertAlign val="subscript"/>
        <sz val="10"/>
        <color theme="1"/>
        <rFont val="Calibri"/>
        <family val="2"/>
        <charset val="186"/>
      </rPr>
      <t>1</t>
    </r>
  </si>
  <si>
    <r>
      <t>Δ</t>
    </r>
    <r>
      <rPr>
        <vertAlign val="subscript"/>
        <sz val="10"/>
        <color theme="1"/>
        <rFont val="Calibri"/>
        <family val="2"/>
        <charset val="186"/>
      </rPr>
      <t>2</t>
    </r>
  </si>
  <si>
    <t>Mo</t>
  </si>
  <si>
    <t>moodklassi laius</t>
  </si>
  <si>
    <t>mood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</si>
</sst>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8" x14ac:knownFonts="1"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b/>
      <sz val="10"/>
      <color theme="1"/>
      <name val="Calibri"/>
      <family val="2"/>
      <charset val="186"/>
    </font>
    <font>
      <vertAlign val="superscript"/>
      <sz val="10"/>
      <color theme="1"/>
      <name val="Calibri"/>
      <family val="2"/>
      <charset val="186"/>
    </font>
    <font>
      <vertAlign val="subscript"/>
      <sz val="10"/>
      <color theme="1"/>
      <name val="Calibri"/>
      <family val="2"/>
      <charset val="186"/>
    </font>
    <font>
      <sz val="10"/>
      <name val="Arial"/>
      <family val="2"/>
      <charset val="186"/>
    </font>
    <font>
      <i/>
      <sz val="10"/>
      <color theme="1"/>
      <name val="Calibri"/>
      <family val="2"/>
      <charset val="186"/>
    </font>
    <font>
      <i/>
      <vertAlign val="subscript"/>
      <sz val="10"/>
      <color theme="1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 applyAlignment="1">
      <alignment horizontal="center" wrapText="1"/>
    </xf>
    <xf numFmtId="0" fontId="0" fillId="2" borderId="0" xfId="0" applyFill="1"/>
    <xf numFmtId="0" fontId="0" fillId="3" borderId="0" xfId="0" applyFill="1"/>
    <xf numFmtId="0" fontId="2" fillId="0" borderId="0" xfId="0" applyFont="1"/>
    <xf numFmtId="164" fontId="0" fillId="4" borderId="0" xfId="0" applyNumberFormat="1" applyFill="1"/>
    <xf numFmtId="165" fontId="0" fillId="0" borderId="0" xfId="1" applyNumberFormat="1" applyFont="1"/>
    <xf numFmtId="0" fontId="0" fillId="0" borderId="0" xfId="0" applyAlignment="1">
      <alignment horizontal="right"/>
    </xf>
    <xf numFmtId="9" fontId="0" fillId="0" borderId="0" xfId="1" applyFont="1"/>
    <xf numFmtId="0" fontId="6" fillId="0" borderId="0" xfId="0" applyFont="1" applyAlignment="1">
      <alignment horizontal="center"/>
    </xf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4" borderId="0" xfId="0" applyFill="1"/>
    <xf numFmtId="0" fontId="2" fillId="0" borderId="0" xfId="0" applyFont="1" applyAlignment="1">
      <alignment horizontal="center"/>
    </xf>
  </cellXfs>
  <cellStyles count="3">
    <cellStyle name="Normal" xfId="0" builtinId="0"/>
    <cellStyle name="Percent" xfId="1" builtin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'N2.13'!$E$4</c:f>
              <c:strCache>
                <c:ptCount val="1"/>
                <c:pt idx="0">
                  <c:v>Protsentiil, lk</c:v>
                </c:pt>
              </c:strCache>
            </c:strRef>
          </c:tx>
          <c:marker>
            <c:symbol val="none"/>
          </c:marker>
          <c:xVal>
            <c:numRef>
              <c:f>'N2.13'!$E$5:$E$15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7</c:v>
                </c:pt>
                <c:pt idx="3">
                  <c:v>23</c:v>
                </c:pt>
                <c:pt idx="4">
                  <c:v>48.5</c:v>
                </c:pt>
                <c:pt idx="5">
                  <c:v>71</c:v>
                </c:pt>
                <c:pt idx="6">
                  <c:v>117</c:v>
                </c:pt>
                <c:pt idx="7">
                  <c:v>177</c:v>
                </c:pt>
                <c:pt idx="8">
                  <c:v>282</c:v>
                </c:pt>
                <c:pt idx="9">
                  <c:v>460.5</c:v>
                </c:pt>
                <c:pt idx="10">
                  <c:v>944</c:v>
                </c:pt>
              </c:numCache>
            </c:numRef>
          </c:xVal>
          <c:yVal>
            <c:numRef>
              <c:f>'N2.13'!$D$5:$D$15</c:f>
              <c:numCache>
                <c:formatCode>0%</c:formatCod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0.95</c:v>
                </c:pt>
                <c:pt idx="1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222016"/>
        <c:axId val="347223936"/>
      </c:scatterChart>
      <c:valAx>
        <c:axId val="347222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t-EE"/>
                  <a:t>Prinditud lehekülgede</a:t>
                </a:r>
                <a:r>
                  <a:rPr lang="et-EE" baseline="0"/>
                  <a:t> arv</a:t>
                </a:r>
                <a:endParaRPr lang="et-EE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47223936"/>
        <c:crosses val="autoZero"/>
        <c:crossBetween val="midCat"/>
      </c:valAx>
      <c:valAx>
        <c:axId val="34722393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3472220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99060</xdr:colOff>
      <xdr:row>2</xdr:row>
      <xdr:rowOff>144780</xdr:rowOff>
    </xdr:from>
    <xdr:to>
      <xdr:col>5</xdr:col>
      <xdr:colOff>60960</xdr:colOff>
      <xdr:row>7</xdr:row>
      <xdr:rowOff>30480</xdr:rowOff>
    </xdr:to>
    <xdr:sp macro="" textlink="">
      <xdr:nvSpPr>
        <xdr:cNvPr id="2" name="Rectangular Callout 1"/>
        <xdr:cNvSpPr/>
      </xdr:nvSpPr>
      <xdr:spPr>
        <a:xfrm>
          <a:off x="1722120" y="495300"/>
          <a:ext cx="2171700" cy="762000"/>
        </a:xfrm>
        <a:prstGeom prst="wedgeRectCallou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t-EE" sz="1100"/>
            <a:t>Intervalli</a:t>
          </a:r>
          <a:r>
            <a:rPr lang="et-EE" sz="1100" baseline="0"/>
            <a:t> keskmise arvutamiseks on mõistlik kirjutada alumised ja ülemised piirid eraldi veergudesse</a:t>
          </a:r>
          <a:endParaRPr lang="et-E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21</xdr:row>
          <xdr:rowOff>0</xdr:rowOff>
        </xdr:from>
        <xdr:to>
          <xdr:col>4</xdr:col>
          <xdr:colOff>152400</xdr:colOff>
          <xdr:row>24</xdr:row>
          <xdr:rowOff>45720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</xdr:colOff>
          <xdr:row>19</xdr:row>
          <xdr:rowOff>30480</xdr:rowOff>
        </xdr:from>
        <xdr:to>
          <xdr:col>1</xdr:col>
          <xdr:colOff>693420</xdr:colOff>
          <xdr:row>20</xdr:row>
          <xdr:rowOff>144780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19</xdr:row>
          <xdr:rowOff>22860</xdr:rowOff>
        </xdr:from>
        <xdr:to>
          <xdr:col>5</xdr:col>
          <xdr:colOff>586740</xdr:colOff>
          <xdr:row>20</xdr:row>
          <xdr:rowOff>160020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441960</xdr:colOff>
      <xdr:row>21</xdr:row>
      <xdr:rowOff>99060</xdr:rowOff>
    </xdr:from>
    <xdr:to>
      <xdr:col>9</xdr:col>
      <xdr:colOff>38100</xdr:colOff>
      <xdr:row>24</xdr:row>
      <xdr:rowOff>38100</xdr:rowOff>
    </xdr:to>
    <xdr:sp macro="" textlink="">
      <xdr:nvSpPr>
        <xdr:cNvPr id="7" name="Line Callout 1 6"/>
        <xdr:cNvSpPr/>
      </xdr:nvSpPr>
      <xdr:spPr>
        <a:xfrm>
          <a:off x="4274820" y="4152900"/>
          <a:ext cx="2034540" cy="464820"/>
        </a:xfrm>
        <a:prstGeom prst="borderCallout1">
          <a:avLst>
            <a:gd name="adj1" fmla="val 18750"/>
            <a:gd name="adj2" fmla="val -8333"/>
            <a:gd name="adj3" fmla="val 23155"/>
            <a:gd name="adj4" fmla="val -42249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t-EE" sz="1100"/>
            <a:t>Kasutame kaalutud aritmeetilise keskmise valemit.</a:t>
          </a:r>
        </a:p>
        <a:p>
          <a:pPr algn="l"/>
          <a:endParaRPr lang="et-E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</xdr:colOff>
          <xdr:row>15</xdr:row>
          <xdr:rowOff>91440</xdr:rowOff>
        </xdr:from>
        <xdr:to>
          <xdr:col>12</xdr:col>
          <xdr:colOff>220980</xdr:colOff>
          <xdr:row>24</xdr:row>
          <xdr:rowOff>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1</xdr:row>
      <xdr:rowOff>83820</xdr:rowOff>
    </xdr:from>
    <xdr:to>
      <xdr:col>10</xdr:col>
      <xdr:colOff>243840</xdr:colOff>
      <xdr:row>4</xdr:row>
      <xdr:rowOff>129540</xdr:rowOff>
    </xdr:to>
    <xdr:sp macro="" textlink="">
      <xdr:nvSpPr>
        <xdr:cNvPr id="2" name="Line Callout 1 1"/>
        <xdr:cNvSpPr/>
      </xdr:nvSpPr>
      <xdr:spPr>
        <a:xfrm>
          <a:off x="3848100" y="259080"/>
          <a:ext cx="2529840" cy="746760"/>
        </a:xfrm>
        <a:prstGeom prst="borderCallout1">
          <a:avLst>
            <a:gd name="adj1" fmla="val 18750"/>
            <a:gd name="adj2" fmla="val -8333"/>
            <a:gd name="adj3" fmla="val 89482"/>
            <a:gd name="adj4" fmla="val -3170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t-EE" sz="1100"/>
            <a:t>Kasutame funktsiooni PERCENTILE.INC</a:t>
          </a:r>
        </a:p>
        <a:p>
          <a:pPr algn="l"/>
          <a:r>
            <a:rPr lang="et-EE" sz="1100" b="1"/>
            <a:t>Array</a:t>
          </a:r>
          <a:r>
            <a:rPr lang="et-EE" sz="1100"/>
            <a:t> andmemassiiv</a:t>
          </a:r>
        </a:p>
        <a:p>
          <a:pPr algn="l"/>
          <a:r>
            <a:rPr lang="et-EE" sz="1100" b="1"/>
            <a:t>K</a:t>
          </a:r>
          <a:r>
            <a:rPr lang="et-EE" sz="1100"/>
            <a:t> protsentiili</a:t>
          </a:r>
          <a:r>
            <a:rPr lang="et-EE" sz="1100" baseline="0"/>
            <a:t> järk</a:t>
          </a:r>
          <a:endParaRPr lang="et-EE" sz="1100"/>
        </a:p>
        <a:p>
          <a:pPr algn="l"/>
          <a:endParaRPr lang="et-EE" sz="1100"/>
        </a:p>
      </xdr:txBody>
    </xdr:sp>
    <xdr:clientData/>
  </xdr:twoCellAnchor>
  <xdr:twoCellAnchor>
    <xdr:from>
      <xdr:col>6</xdr:col>
      <xdr:colOff>30480</xdr:colOff>
      <xdr:row>6</xdr:row>
      <xdr:rowOff>167640</xdr:rowOff>
    </xdr:from>
    <xdr:to>
      <xdr:col>13</xdr:col>
      <xdr:colOff>335280</xdr:colOff>
      <xdr:row>22</xdr:row>
      <xdr:rowOff>106680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243840</xdr:colOff>
      <xdr:row>2</xdr:row>
      <xdr:rowOff>114300</xdr:rowOff>
    </xdr:from>
    <xdr:to>
      <xdr:col>10</xdr:col>
      <xdr:colOff>335280</xdr:colOff>
      <xdr:row>4</xdr:row>
      <xdr:rowOff>38100</xdr:rowOff>
    </xdr:to>
    <xdr:sp macro="" textlink="">
      <xdr:nvSpPr>
        <xdr:cNvPr id="2" name="Line Callout 1 1"/>
        <xdr:cNvSpPr/>
      </xdr:nvSpPr>
      <xdr:spPr>
        <a:xfrm>
          <a:off x="5996940" y="464820"/>
          <a:ext cx="2529840" cy="624840"/>
        </a:xfrm>
        <a:prstGeom prst="borderCallout1">
          <a:avLst>
            <a:gd name="adj1" fmla="val 18750"/>
            <a:gd name="adj2" fmla="val -8333"/>
            <a:gd name="adj3" fmla="val 89482"/>
            <a:gd name="adj4" fmla="val -3170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t-EE" sz="1100"/>
            <a:t>Kasutame funktsiooni QUARTILE.INC</a:t>
          </a:r>
        </a:p>
        <a:p>
          <a:pPr algn="l"/>
          <a:r>
            <a:rPr lang="et-EE" sz="1100" b="1"/>
            <a:t>Array</a:t>
          </a:r>
          <a:r>
            <a:rPr lang="et-EE" sz="1100"/>
            <a:t> andmemassiiv</a:t>
          </a:r>
        </a:p>
        <a:p>
          <a:pPr algn="l"/>
          <a:r>
            <a:rPr lang="et-EE" sz="1100" b="1"/>
            <a:t>Quart</a:t>
          </a:r>
          <a:r>
            <a:rPr lang="et-EE" sz="1100"/>
            <a:t> mitmes kvartiil. </a:t>
          </a:r>
        </a:p>
        <a:p>
          <a:pPr algn="l"/>
          <a:endParaRPr lang="et-EE" sz="1100"/>
        </a:p>
      </xdr:txBody>
    </xdr:sp>
    <xdr:clientData/>
  </xdr:twoCellAnchor>
  <xdr:twoCellAnchor>
    <xdr:from>
      <xdr:col>6</xdr:col>
      <xdr:colOff>198120</xdr:colOff>
      <xdr:row>14</xdr:row>
      <xdr:rowOff>60960</xdr:rowOff>
    </xdr:from>
    <xdr:to>
      <xdr:col>10</xdr:col>
      <xdr:colOff>289560</xdr:colOff>
      <xdr:row>19</xdr:row>
      <xdr:rowOff>15240</xdr:rowOff>
    </xdr:to>
    <xdr:sp macro="" textlink="">
      <xdr:nvSpPr>
        <xdr:cNvPr id="3" name="Line Callout 1 2"/>
        <xdr:cNvSpPr/>
      </xdr:nvSpPr>
      <xdr:spPr>
        <a:xfrm>
          <a:off x="5951220" y="2865120"/>
          <a:ext cx="2529840" cy="830580"/>
        </a:xfrm>
        <a:prstGeom prst="borderCallout1">
          <a:avLst>
            <a:gd name="adj1" fmla="val 18750"/>
            <a:gd name="adj2" fmla="val -8333"/>
            <a:gd name="adj3" fmla="val -11626"/>
            <a:gd name="adj4" fmla="val -32310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t-EE" sz="1100"/>
            <a:t>Kasutame funktsiooni PERCENTRANK.INC</a:t>
          </a:r>
        </a:p>
        <a:p>
          <a:pPr algn="l"/>
          <a:r>
            <a:rPr lang="et-EE" sz="1100" b="1"/>
            <a:t>Array</a:t>
          </a:r>
          <a:r>
            <a:rPr lang="et-EE" sz="1100"/>
            <a:t> andmemassiiv</a:t>
          </a:r>
        </a:p>
        <a:p>
          <a:pPr algn="l"/>
          <a:r>
            <a:rPr lang="et-EE" sz="1100" b="1"/>
            <a:t>X</a:t>
          </a:r>
          <a:r>
            <a:rPr lang="et-EE" sz="1100"/>
            <a:t> väärtus </a:t>
          </a:r>
        </a:p>
        <a:p>
          <a:pPr algn="l"/>
          <a:r>
            <a:rPr lang="et-EE" sz="1100" i="1"/>
            <a:t>Significance</a:t>
          </a:r>
          <a:r>
            <a:rPr lang="et-EE" sz="1100"/>
            <a:t> mitu kümnendkohta</a:t>
          </a:r>
        </a:p>
        <a:p>
          <a:pPr algn="l"/>
          <a:endParaRPr lang="et-EE" sz="1100"/>
        </a:p>
        <a:p>
          <a:pPr algn="l"/>
          <a:endParaRPr lang="et-E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3</xdr:row>
          <xdr:rowOff>358140</xdr:rowOff>
        </xdr:from>
        <xdr:to>
          <xdr:col>8</xdr:col>
          <xdr:colOff>411480</xdr:colOff>
          <xdr:row>14</xdr:row>
          <xdr:rowOff>99060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C1" sqref="C1"/>
    </sheetView>
  </sheetViews>
  <sheetFormatPr defaultRowHeight="13.8" x14ac:dyDescent="0.3"/>
  <cols>
    <col min="1" max="1" width="12" customWidth="1"/>
    <col min="2" max="4" width="11.6640625" customWidth="1"/>
  </cols>
  <sheetData>
    <row r="1" spans="1:6" x14ac:dyDescent="0.3">
      <c r="A1" s="4" t="s">
        <v>153</v>
      </c>
    </row>
    <row r="2" spans="1:6" x14ac:dyDescent="0.3">
      <c r="A2" s="4" t="s">
        <v>157</v>
      </c>
    </row>
    <row r="9" spans="1:6" ht="43.2" x14ac:dyDescent="0.35">
      <c r="A9" s="1" t="s">
        <v>10</v>
      </c>
      <c r="B9" s="1" t="s">
        <v>14</v>
      </c>
      <c r="C9" s="2" t="s">
        <v>11</v>
      </c>
      <c r="D9" s="2" t="s">
        <v>12</v>
      </c>
      <c r="E9" s="1" t="s">
        <v>15</v>
      </c>
      <c r="F9" s="1" t="s">
        <v>16</v>
      </c>
    </row>
    <row r="10" spans="1:6" x14ac:dyDescent="0.3">
      <c r="A10" t="s">
        <v>0</v>
      </c>
      <c r="B10">
        <v>14698</v>
      </c>
      <c r="C10">
        <v>0</v>
      </c>
      <c r="D10">
        <v>12</v>
      </c>
      <c r="E10">
        <f>AVERAGE(C10:D10)</f>
        <v>6</v>
      </c>
      <c r="F10">
        <f>B10*E10</f>
        <v>88188</v>
      </c>
    </row>
    <row r="11" spans="1:6" x14ac:dyDescent="0.3">
      <c r="A11" t="s">
        <v>1</v>
      </c>
      <c r="B11">
        <v>22599</v>
      </c>
      <c r="C11">
        <v>12</v>
      </c>
      <c r="D11">
        <v>16</v>
      </c>
      <c r="E11">
        <f t="shared" ref="E11:E18" si="0">AVERAGE(C11:D11)</f>
        <v>14</v>
      </c>
      <c r="F11">
        <f t="shared" ref="F11:F18" si="1">B11*E11</f>
        <v>316386</v>
      </c>
    </row>
    <row r="12" spans="1:6" x14ac:dyDescent="0.3">
      <c r="A12" t="s">
        <v>2</v>
      </c>
      <c r="B12">
        <v>22539</v>
      </c>
      <c r="C12">
        <v>16</v>
      </c>
      <c r="D12">
        <v>20</v>
      </c>
      <c r="E12">
        <f t="shared" si="0"/>
        <v>18</v>
      </c>
      <c r="F12">
        <f t="shared" si="1"/>
        <v>405702</v>
      </c>
    </row>
    <row r="13" spans="1:6" x14ac:dyDescent="0.3">
      <c r="A13" t="s">
        <v>3</v>
      </c>
      <c r="B13">
        <v>23921</v>
      </c>
      <c r="C13">
        <v>20</v>
      </c>
      <c r="D13">
        <v>24</v>
      </c>
      <c r="E13">
        <f t="shared" si="0"/>
        <v>22</v>
      </c>
      <c r="F13">
        <f t="shared" si="1"/>
        <v>526262</v>
      </c>
    </row>
    <row r="14" spans="1:6" x14ac:dyDescent="0.3">
      <c r="A14" t="s">
        <v>4</v>
      </c>
      <c r="B14">
        <v>32360</v>
      </c>
      <c r="C14">
        <v>24</v>
      </c>
      <c r="D14">
        <v>32</v>
      </c>
      <c r="E14">
        <f t="shared" si="0"/>
        <v>28</v>
      </c>
      <c r="F14">
        <f t="shared" si="1"/>
        <v>906080</v>
      </c>
    </row>
    <row r="15" spans="1:6" x14ac:dyDescent="0.3">
      <c r="A15" t="s">
        <v>5</v>
      </c>
      <c r="B15">
        <v>26733</v>
      </c>
      <c r="C15">
        <v>32</v>
      </c>
      <c r="D15">
        <v>40</v>
      </c>
      <c r="E15">
        <f t="shared" si="0"/>
        <v>36</v>
      </c>
      <c r="F15">
        <f t="shared" si="1"/>
        <v>962388</v>
      </c>
    </row>
    <row r="16" spans="1:6" x14ac:dyDescent="0.3">
      <c r="A16" t="s">
        <v>6</v>
      </c>
      <c r="B16">
        <v>22969</v>
      </c>
      <c r="C16">
        <v>40</v>
      </c>
      <c r="D16">
        <v>52</v>
      </c>
      <c r="E16">
        <f t="shared" si="0"/>
        <v>46</v>
      </c>
      <c r="F16">
        <f t="shared" si="1"/>
        <v>1056574</v>
      </c>
    </row>
    <row r="17" spans="1:6" x14ac:dyDescent="0.3">
      <c r="A17" t="s">
        <v>7</v>
      </c>
      <c r="B17">
        <v>10362</v>
      </c>
      <c r="C17">
        <v>52</v>
      </c>
      <c r="D17">
        <v>64</v>
      </c>
      <c r="E17">
        <f t="shared" si="0"/>
        <v>58</v>
      </c>
      <c r="F17">
        <f t="shared" si="1"/>
        <v>600996</v>
      </c>
    </row>
    <row r="18" spans="1:6" x14ac:dyDescent="0.3">
      <c r="A18" t="s">
        <v>8</v>
      </c>
      <c r="B18">
        <v>7677</v>
      </c>
      <c r="C18">
        <v>64</v>
      </c>
      <c r="D18">
        <v>84</v>
      </c>
      <c r="E18">
        <f t="shared" si="0"/>
        <v>74</v>
      </c>
      <c r="F18">
        <f t="shared" si="1"/>
        <v>568098</v>
      </c>
    </row>
    <row r="19" spans="1:6" x14ac:dyDescent="0.3">
      <c r="A19" s="3" t="s">
        <v>13</v>
      </c>
      <c r="B19" s="3">
        <f>SUM(B10:B18)</f>
        <v>183858</v>
      </c>
      <c r="C19" s="3"/>
      <c r="D19" s="3"/>
      <c r="E19" s="3"/>
      <c r="F19" s="3">
        <f>SUM(F10:F18)</f>
        <v>5430674</v>
      </c>
    </row>
    <row r="23" spans="1:6" x14ac:dyDescent="0.3">
      <c r="A23" t="s">
        <v>9</v>
      </c>
      <c r="C23" s="5">
        <f>F19/B19</f>
        <v>29.537327720305889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1025" r:id="rId4">
          <objectPr defaultSize="0" autoPict="0" r:id="rId5">
            <anchor moveWithCells="1">
              <from>
                <xdr:col>3</xdr:col>
                <xdr:colOff>91440</xdr:colOff>
                <xdr:row>21</xdr:row>
                <xdr:rowOff>0</xdr:rowOff>
              </from>
              <to>
                <xdr:col>4</xdr:col>
                <xdr:colOff>152400</xdr:colOff>
                <xdr:row>24</xdr:row>
                <xdr:rowOff>45720</xdr:rowOff>
              </to>
            </anchor>
          </objectPr>
        </oleObject>
      </mc:Choice>
      <mc:Fallback>
        <oleObject progId="Equation.DSMT4" shapeId="1025" r:id="rId4"/>
      </mc:Fallback>
    </mc:AlternateContent>
    <mc:AlternateContent xmlns:mc="http://schemas.openxmlformats.org/markup-compatibility/2006">
      <mc:Choice Requires="x14">
        <oleObject progId="Equation.DSMT4" shapeId="1026" r:id="rId6">
          <objectPr defaultSize="0" autoPict="0" r:id="rId7">
            <anchor moveWithCells="1">
              <from>
                <xdr:col>1</xdr:col>
                <xdr:colOff>297180</xdr:colOff>
                <xdr:row>19</xdr:row>
                <xdr:rowOff>30480</xdr:rowOff>
              </from>
              <to>
                <xdr:col>1</xdr:col>
                <xdr:colOff>693420</xdr:colOff>
                <xdr:row>20</xdr:row>
                <xdr:rowOff>144780</xdr:rowOff>
              </to>
            </anchor>
          </objectPr>
        </oleObject>
      </mc:Choice>
      <mc:Fallback>
        <oleObject progId="Equation.DSMT4" shapeId="1026" r:id="rId6"/>
      </mc:Fallback>
    </mc:AlternateContent>
    <mc:AlternateContent xmlns:mc="http://schemas.openxmlformats.org/markup-compatibility/2006">
      <mc:Choice Requires="x14">
        <oleObject progId="Equation.DSMT4" shapeId="1027" r:id="rId8">
          <objectPr defaultSize="0" autoPict="0" r:id="rId9">
            <anchor moveWithCells="1">
              <from>
                <xdr:col>5</xdr:col>
                <xdr:colOff>53340</xdr:colOff>
                <xdr:row>19</xdr:row>
                <xdr:rowOff>22860</xdr:rowOff>
              </from>
              <to>
                <xdr:col>5</xdr:col>
                <xdr:colOff>586740</xdr:colOff>
                <xdr:row>20</xdr:row>
                <xdr:rowOff>160020</xdr:rowOff>
              </to>
            </anchor>
          </objectPr>
        </oleObject>
      </mc:Choice>
      <mc:Fallback>
        <oleObject progId="Equation.DSMT4" shapeId="1027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3"/>
  <sheetViews>
    <sheetView workbookViewId="0">
      <selection activeCell="F14" sqref="F14"/>
    </sheetView>
  </sheetViews>
  <sheetFormatPr defaultRowHeight="13.8" x14ac:dyDescent="0.3"/>
  <cols>
    <col min="1" max="1" width="13" customWidth="1"/>
    <col min="2" max="4" width="11.6640625" customWidth="1"/>
  </cols>
  <sheetData>
    <row r="1" spans="1:5" x14ac:dyDescent="0.3">
      <c r="A1" s="4" t="s">
        <v>154</v>
      </c>
    </row>
    <row r="2" spans="1:5" x14ac:dyDescent="0.3">
      <c r="A2" s="4" t="s">
        <v>17</v>
      </c>
    </row>
    <row r="4" spans="1:5" ht="43.2" x14ac:dyDescent="0.35">
      <c r="A4" s="1" t="s">
        <v>10</v>
      </c>
      <c r="B4" s="1" t="s">
        <v>14</v>
      </c>
      <c r="C4" s="1" t="s">
        <v>18</v>
      </c>
      <c r="D4" s="1" t="s">
        <v>19</v>
      </c>
    </row>
    <row r="5" spans="1:5" x14ac:dyDescent="0.3">
      <c r="A5" t="s">
        <v>0</v>
      </c>
      <c r="B5">
        <v>14698</v>
      </c>
      <c r="C5">
        <f>B5</f>
        <v>14698</v>
      </c>
      <c r="D5" s="6">
        <f>C5/$B$14</f>
        <v>7.9942129251922678E-2</v>
      </c>
    </row>
    <row r="6" spans="1:5" x14ac:dyDescent="0.3">
      <c r="A6" t="s">
        <v>1</v>
      </c>
      <c r="B6">
        <v>22599</v>
      </c>
      <c r="C6">
        <f>C5+B6</f>
        <v>37297</v>
      </c>
      <c r="D6" s="6">
        <f t="shared" ref="D6:D13" si="0">C6/$B$14</f>
        <v>0.20285764013532182</v>
      </c>
    </row>
    <row r="7" spans="1:5" x14ac:dyDescent="0.3">
      <c r="A7" t="s">
        <v>2</v>
      </c>
      <c r="B7">
        <v>22539</v>
      </c>
      <c r="C7">
        <f t="shared" ref="C7:C13" si="1">C6+B7</f>
        <v>59836</v>
      </c>
      <c r="D7" s="6">
        <f t="shared" si="0"/>
        <v>0.3254468122137737</v>
      </c>
    </row>
    <row r="8" spans="1:5" x14ac:dyDescent="0.3">
      <c r="A8" t="s">
        <v>3</v>
      </c>
      <c r="B8">
        <v>23921</v>
      </c>
      <c r="C8">
        <f t="shared" si="1"/>
        <v>83757</v>
      </c>
      <c r="D8" s="6">
        <f t="shared" si="0"/>
        <v>0.45555265476617823</v>
      </c>
    </row>
    <row r="9" spans="1:5" x14ac:dyDescent="0.3">
      <c r="A9" t="s">
        <v>4</v>
      </c>
      <c r="B9">
        <v>32360</v>
      </c>
      <c r="C9">
        <f t="shared" si="1"/>
        <v>116117</v>
      </c>
      <c r="D9" s="6">
        <f t="shared" si="0"/>
        <v>0.63155805023442002</v>
      </c>
      <c r="E9" t="s">
        <v>24</v>
      </c>
    </row>
    <row r="10" spans="1:5" x14ac:dyDescent="0.3">
      <c r="A10" t="s">
        <v>5</v>
      </c>
      <c r="B10">
        <v>26733</v>
      </c>
      <c r="C10">
        <f t="shared" si="1"/>
        <v>142850</v>
      </c>
      <c r="D10" s="6">
        <f t="shared" si="0"/>
        <v>0.77695830477868788</v>
      </c>
    </row>
    <row r="11" spans="1:5" x14ac:dyDescent="0.3">
      <c r="A11" t="s">
        <v>6</v>
      </c>
      <c r="B11">
        <v>22969</v>
      </c>
      <c r="C11">
        <f t="shared" si="1"/>
        <v>165819</v>
      </c>
      <c r="D11" s="6">
        <f t="shared" si="0"/>
        <v>0.9018862382925954</v>
      </c>
    </row>
    <row r="12" spans="1:5" x14ac:dyDescent="0.3">
      <c r="A12" t="s">
        <v>7</v>
      </c>
      <c r="B12">
        <v>10362</v>
      </c>
      <c r="C12">
        <f t="shared" si="1"/>
        <v>176181</v>
      </c>
      <c r="D12" s="6">
        <f t="shared" si="0"/>
        <v>0.95824494990699349</v>
      </c>
    </row>
    <row r="13" spans="1:5" x14ac:dyDescent="0.3">
      <c r="A13" t="s">
        <v>8</v>
      </c>
      <c r="B13">
        <v>7677</v>
      </c>
      <c r="C13">
        <f t="shared" si="1"/>
        <v>183858</v>
      </c>
      <c r="D13" s="6">
        <f t="shared" si="0"/>
        <v>1</v>
      </c>
    </row>
    <row r="14" spans="1:5" x14ac:dyDescent="0.3">
      <c r="A14" s="3" t="s">
        <v>13</v>
      </c>
      <c r="B14" s="3">
        <f>SUM(B5:B13)</f>
        <v>183858</v>
      </c>
      <c r="C14" s="3"/>
      <c r="D14" s="3"/>
    </row>
    <row r="17" spans="3:5" x14ac:dyDescent="0.3">
      <c r="C17" s="7" t="s">
        <v>27</v>
      </c>
      <c r="D17" s="9" t="s">
        <v>20</v>
      </c>
      <c r="E17">
        <f>B14</f>
        <v>183858</v>
      </c>
    </row>
    <row r="18" spans="3:5" x14ac:dyDescent="0.3">
      <c r="C18" s="7" t="s">
        <v>23</v>
      </c>
      <c r="D18" s="9" t="s">
        <v>21</v>
      </c>
      <c r="E18">
        <v>24</v>
      </c>
    </row>
    <row r="19" spans="3:5" x14ac:dyDescent="0.3">
      <c r="C19" s="7" t="s">
        <v>25</v>
      </c>
      <c r="D19" s="9" t="s">
        <v>22</v>
      </c>
      <c r="E19">
        <v>8</v>
      </c>
    </row>
    <row r="20" spans="3:5" ht="15" x14ac:dyDescent="0.35">
      <c r="C20" s="7" t="s">
        <v>26</v>
      </c>
      <c r="D20" s="9" t="s">
        <v>155</v>
      </c>
      <c r="E20">
        <f>B9</f>
        <v>32360</v>
      </c>
    </row>
    <row r="21" spans="3:5" ht="15" x14ac:dyDescent="0.35">
      <c r="C21" s="7" t="s">
        <v>28</v>
      </c>
      <c r="D21" s="9" t="s">
        <v>156</v>
      </c>
      <c r="E21">
        <f>C8</f>
        <v>83757</v>
      </c>
    </row>
    <row r="23" spans="3:5" x14ac:dyDescent="0.3">
      <c r="C23" t="s">
        <v>29</v>
      </c>
      <c r="D23" s="9" t="s">
        <v>30</v>
      </c>
      <c r="E23" s="5">
        <f>E18+E19/E20*(E17/2-E21)</f>
        <v>26.020271940667492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3074" r:id="rId4">
          <objectPr defaultSize="0" autoPict="0" r:id="rId5">
            <anchor moveWithCells="1">
              <from>
                <xdr:col>5</xdr:col>
                <xdr:colOff>281940</xdr:colOff>
                <xdr:row>15</xdr:row>
                <xdr:rowOff>91440</xdr:rowOff>
              </from>
              <to>
                <xdr:col>12</xdr:col>
                <xdr:colOff>220980</xdr:colOff>
                <xdr:row>24</xdr:row>
                <xdr:rowOff>0</xdr:rowOff>
              </to>
            </anchor>
          </objectPr>
        </oleObject>
      </mc:Choice>
      <mc:Fallback>
        <oleObject progId="Equation.DSMT4" shapeId="307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workbookViewId="0">
      <selection activeCell="C1" sqref="C1"/>
    </sheetView>
  </sheetViews>
  <sheetFormatPr defaultRowHeight="13.8" x14ac:dyDescent="0.3"/>
  <cols>
    <col min="4" max="4" width="9.44140625" customWidth="1"/>
    <col min="5" max="5" width="10.33203125" customWidth="1"/>
  </cols>
  <sheetData>
    <row r="1" spans="1:5" x14ac:dyDescent="0.3">
      <c r="A1" s="4" t="s">
        <v>152</v>
      </c>
    </row>
    <row r="2" spans="1:5" x14ac:dyDescent="0.3">
      <c r="A2" s="4" t="s">
        <v>149</v>
      </c>
    </row>
    <row r="4" spans="1:5" ht="27.6" x14ac:dyDescent="0.3">
      <c r="A4" s="1" t="s">
        <v>147</v>
      </c>
      <c r="B4" s="1" t="s">
        <v>148</v>
      </c>
      <c r="D4" s="1" t="s">
        <v>150</v>
      </c>
      <c r="E4" s="1" t="s">
        <v>151</v>
      </c>
    </row>
    <row r="5" spans="1:5" x14ac:dyDescent="0.3">
      <c r="A5" t="s">
        <v>31</v>
      </c>
      <c r="B5">
        <v>0</v>
      </c>
      <c r="D5" s="8">
        <v>0.1</v>
      </c>
      <c r="E5">
        <f>_xlfn.PERCENTILE.INC($B$5:$B$120,D5)</f>
        <v>0</v>
      </c>
    </row>
    <row r="6" spans="1:5" x14ac:dyDescent="0.3">
      <c r="A6" t="s">
        <v>32</v>
      </c>
      <c r="B6">
        <v>0</v>
      </c>
      <c r="D6" s="8">
        <v>0.2</v>
      </c>
      <c r="E6">
        <f t="shared" ref="E6:E15" si="0">_xlfn.PERCENTILE.INC($B$5:$B$120,D6)</f>
        <v>1</v>
      </c>
    </row>
    <row r="7" spans="1:5" x14ac:dyDescent="0.3">
      <c r="A7" t="s">
        <v>33</v>
      </c>
      <c r="B7">
        <v>6</v>
      </c>
      <c r="D7" s="8">
        <v>0.3</v>
      </c>
      <c r="E7">
        <f t="shared" si="0"/>
        <v>7</v>
      </c>
    </row>
    <row r="8" spans="1:5" x14ac:dyDescent="0.3">
      <c r="A8" t="s">
        <v>34</v>
      </c>
      <c r="B8">
        <v>63</v>
      </c>
      <c r="D8" s="8">
        <v>0.4</v>
      </c>
      <c r="E8">
        <f t="shared" si="0"/>
        <v>23</v>
      </c>
    </row>
    <row r="9" spans="1:5" x14ac:dyDescent="0.3">
      <c r="A9" t="s">
        <v>35</v>
      </c>
      <c r="B9">
        <v>0</v>
      </c>
      <c r="D9" s="8">
        <v>0.5</v>
      </c>
      <c r="E9">
        <f t="shared" si="0"/>
        <v>48.5</v>
      </c>
    </row>
    <row r="10" spans="1:5" x14ac:dyDescent="0.3">
      <c r="A10" t="s">
        <v>36</v>
      </c>
      <c r="B10">
        <v>46</v>
      </c>
      <c r="D10" s="8">
        <v>0.6</v>
      </c>
      <c r="E10">
        <f t="shared" si="0"/>
        <v>71</v>
      </c>
    </row>
    <row r="11" spans="1:5" x14ac:dyDescent="0.3">
      <c r="A11" t="s">
        <v>37</v>
      </c>
      <c r="B11">
        <v>15</v>
      </c>
      <c r="D11" s="8">
        <v>0.7</v>
      </c>
      <c r="E11">
        <f t="shared" si="0"/>
        <v>117</v>
      </c>
    </row>
    <row r="12" spans="1:5" x14ac:dyDescent="0.3">
      <c r="A12" t="s">
        <v>38</v>
      </c>
      <c r="B12">
        <v>6</v>
      </c>
      <c r="D12" s="8">
        <v>0.8</v>
      </c>
      <c r="E12">
        <f t="shared" si="0"/>
        <v>177</v>
      </c>
    </row>
    <row r="13" spans="1:5" x14ac:dyDescent="0.3">
      <c r="A13" t="s">
        <v>39</v>
      </c>
      <c r="B13">
        <v>76</v>
      </c>
      <c r="D13" s="8">
        <v>0.9</v>
      </c>
      <c r="E13">
        <f t="shared" si="0"/>
        <v>282</v>
      </c>
    </row>
    <row r="14" spans="1:5" x14ac:dyDescent="0.3">
      <c r="A14" t="s">
        <v>40</v>
      </c>
      <c r="B14">
        <v>167</v>
      </c>
      <c r="D14" s="8">
        <v>0.95</v>
      </c>
      <c r="E14">
        <f t="shared" si="0"/>
        <v>460.5</v>
      </c>
    </row>
    <row r="15" spans="1:5" x14ac:dyDescent="0.3">
      <c r="A15" t="s">
        <v>41</v>
      </c>
      <c r="B15">
        <v>64</v>
      </c>
      <c r="D15" s="8">
        <v>1</v>
      </c>
      <c r="E15">
        <f t="shared" si="0"/>
        <v>944</v>
      </c>
    </row>
    <row r="16" spans="1:5" x14ac:dyDescent="0.3">
      <c r="A16" t="s">
        <v>42</v>
      </c>
      <c r="B16">
        <v>0</v>
      </c>
    </row>
    <row r="17" spans="1:2" x14ac:dyDescent="0.3">
      <c r="A17" t="s">
        <v>43</v>
      </c>
      <c r="B17">
        <v>227</v>
      </c>
    </row>
    <row r="18" spans="1:2" x14ac:dyDescent="0.3">
      <c r="A18" t="s">
        <v>44</v>
      </c>
      <c r="B18">
        <v>1</v>
      </c>
    </row>
    <row r="19" spans="1:2" x14ac:dyDescent="0.3">
      <c r="A19" t="s">
        <v>45</v>
      </c>
      <c r="B19">
        <v>94</v>
      </c>
    </row>
    <row r="20" spans="1:2" x14ac:dyDescent="0.3">
      <c r="A20" t="s">
        <v>46</v>
      </c>
      <c r="B20">
        <v>55</v>
      </c>
    </row>
    <row r="21" spans="1:2" x14ac:dyDescent="0.3">
      <c r="A21" t="s">
        <v>47</v>
      </c>
      <c r="B21">
        <v>110</v>
      </c>
    </row>
    <row r="22" spans="1:2" x14ac:dyDescent="0.3">
      <c r="A22" t="s">
        <v>48</v>
      </c>
      <c r="B22">
        <v>43</v>
      </c>
    </row>
    <row r="23" spans="1:2" x14ac:dyDescent="0.3">
      <c r="A23" t="s">
        <v>49</v>
      </c>
      <c r="B23">
        <v>219</v>
      </c>
    </row>
    <row r="24" spans="1:2" x14ac:dyDescent="0.3">
      <c r="A24" t="s">
        <v>50</v>
      </c>
      <c r="B24">
        <v>4</v>
      </c>
    </row>
    <row r="25" spans="1:2" x14ac:dyDescent="0.3">
      <c r="A25" t="s">
        <v>51</v>
      </c>
      <c r="B25">
        <v>106</v>
      </c>
    </row>
    <row r="26" spans="1:2" x14ac:dyDescent="0.3">
      <c r="A26" t="s">
        <v>52</v>
      </c>
      <c r="B26">
        <v>8</v>
      </c>
    </row>
    <row r="27" spans="1:2" x14ac:dyDescent="0.3">
      <c r="A27" t="s">
        <v>53</v>
      </c>
      <c r="B27">
        <v>52</v>
      </c>
    </row>
    <row r="28" spans="1:2" x14ac:dyDescent="0.3">
      <c r="A28" t="s">
        <v>54</v>
      </c>
      <c r="B28">
        <v>11</v>
      </c>
    </row>
    <row r="29" spans="1:2" x14ac:dyDescent="0.3">
      <c r="A29" t="s">
        <v>55</v>
      </c>
      <c r="B29">
        <v>7</v>
      </c>
    </row>
    <row r="30" spans="1:2" x14ac:dyDescent="0.3">
      <c r="A30" t="s">
        <v>56</v>
      </c>
      <c r="B30">
        <v>196</v>
      </c>
    </row>
    <row r="31" spans="1:2" x14ac:dyDescent="0.3">
      <c r="A31" t="s">
        <v>57</v>
      </c>
      <c r="B31">
        <v>5</v>
      </c>
    </row>
    <row r="32" spans="1:2" x14ac:dyDescent="0.3">
      <c r="A32" t="s">
        <v>58</v>
      </c>
      <c r="B32">
        <v>154</v>
      </c>
    </row>
    <row r="33" spans="1:2" x14ac:dyDescent="0.3">
      <c r="A33" t="s">
        <v>59</v>
      </c>
      <c r="B33">
        <v>24</v>
      </c>
    </row>
    <row r="34" spans="1:2" x14ac:dyDescent="0.3">
      <c r="A34" t="s">
        <v>60</v>
      </c>
      <c r="B34">
        <v>23</v>
      </c>
    </row>
    <row r="35" spans="1:2" x14ac:dyDescent="0.3">
      <c r="A35" t="s">
        <v>61</v>
      </c>
      <c r="B35">
        <v>156</v>
      </c>
    </row>
    <row r="36" spans="1:2" x14ac:dyDescent="0.3">
      <c r="A36" t="s">
        <v>62</v>
      </c>
      <c r="B36">
        <v>1</v>
      </c>
    </row>
    <row r="37" spans="1:2" x14ac:dyDescent="0.3">
      <c r="A37" t="s">
        <v>63</v>
      </c>
      <c r="B37">
        <v>0</v>
      </c>
    </row>
    <row r="38" spans="1:2" x14ac:dyDescent="0.3">
      <c r="A38" t="s">
        <v>64</v>
      </c>
      <c r="B38">
        <v>9</v>
      </c>
    </row>
    <row r="39" spans="1:2" x14ac:dyDescent="0.3">
      <c r="A39" t="s">
        <v>65</v>
      </c>
      <c r="B39">
        <v>7</v>
      </c>
    </row>
    <row r="40" spans="1:2" x14ac:dyDescent="0.3">
      <c r="A40" t="s">
        <v>66</v>
      </c>
      <c r="B40">
        <v>0</v>
      </c>
    </row>
    <row r="41" spans="1:2" x14ac:dyDescent="0.3">
      <c r="A41" t="s">
        <v>67</v>
      </c>
      <c r="B41">
        <v>56</v>
      </c>
    </row>
    <row r="42" spans="1:2" x14ac:dyDescent="0.3">
      <c r="A42" t="s">
        <v>68</v>
      </c>
      <c r="B42">
        <v>93</v>
      </c>
    </row>
    <row r="43" spans="1:2" x14ac:dyDescent="0.3">
      <c r="A43" t="s">
        <v>69</v>
      </c>
      <c r="B43">
        <v>9</v>
      </c>
    </row>
    <row r="44" spans="1:2" x14ac:dyDescent="0.3">
      <c r="A44" t="s">
        <v>70</v>
      </c>
      <c r="B44">
        <v>4</v>
      </c>
    </row>
    <row r="45" spans="1:2" x14ac:dyDescent="0.3">
      <c r="A45" t="s">
        <v>71</v>
      </c>
      <c r="B45">
        <v>12</v>
      </c>
    </row>
    <row r="46" spans="1:2" x14ac:dyDescent="0.3">
      <c r="A46" t="s">
        <v>72</v>
      </c>
      <c r="B46">
        <v>23</v>
      </c>
    </row>
    <row r="47" spans="1:2" x14ac:dyDescent="0.3">
      <c r="A47" t="s">
        <v>73</v>
      </c>
      <c r="B47">
        <v>7</v>
      </c>
    </row>
    <row r="48" spans="1:2" x14ac:dyDescent="0.3">
      <c r="A48" t="s">
        <v>74</v>
      </c>
      <c r="B48">
        <v>0</v>
      </c>
    </row>
    <row r="49" spans="1:2" x14ac:dyDescent="0.3">
      <c r="A49" t="s">
        <v>75</v>
      </c>
      <c r="B49">
        <v>3</v>
      </c>
    </row>
    <row r="50" spans="1:2" x14ac:dyDescent="0.3">
      <c r="A50" t="s">
        <v>76</v>
      </c>
      <c r="B50">
        <v>64</v>
      </c>
    </row>
    <row r="51" spans="1:2" x14ac:dyDescent="0.3">
      <c r="A51" t="s">
        <v>77</v>
      </c>
      <c r="B51">
        <v>68</v>
      </c>
    </row>
    <row r="52" spans="1:2" x14ac:dyDescent="0.3">
      <c r="A52" t="s">
        <v>78</v>
      </c>
      <c r="B52">
        <v>155</v>
      </c>
    </row>
    <row r="53" spans="1:2" x14ac:dyDescent="0.3">
      <c r="A53" t="s">
        <v>79</v>
      </c>
      <c r="B53">
        <v>30</v>
      </c>
    </row>
    <row r="54" spans="1:2" x14ac:dyDescent="0.3">
      <c r="A54" t="s">
        <v>80</v>
      </c>
      <c r="B54">
        <v>139</v>
      </c>
    </row>
    <row r="55" spans="1:2" x14ac:dyDescent="0.3">
      <c r="A55" t="s">
        <v>81</v>
      </c>
      <c r="B55">
        <v>71</v>
      </c>
    </row>
    <row r="56" spans="1:2" x14ac:dyDescent="0.3">
      <c r="A56" t="s">
        <v>82</v>
      </c>
      <c r="B56">
        <v>0</v>
      </c>
    </row>
    <row r="57" spans="1:2" x14ac:dyDescent="0.3">
      <c r="A57" t="s">
        <v>83</v>
      </c>
      <c r="B57">
        <v>247</v>
      </c>
    </row>
    <row r="58" spans="1:2" x14ac:dyDescent="0.3">
      <c r="A58" t="s">
        <v>84</v>
      </c>
      <c r="B58">
        <v>37</v>
      </c>
    </row>
    <row r="59" spans="1:2" x14ac:dyDescent="0.3">
      <c r="A59" t="s">
        <v>85</v>
      </c>
      <c r="B59">
        <v>74</v>
      </c>
    </row>
    <row r="60" spans="1:2" x14ac:dyDescent="0.3">
      <c r="A60" t="s">
        <v>86</v>
      </c>
      <c r="B60">
        <v>198</v>
      </c>
    </row>
    <row r="61" spans="1:2" x14ac:dyDescent="0.3">
      <c r="A61" t="s">
        <v>87</v>
      </c>
      <c r="B61">
        <v>0</v>
      </c>
    </row>
    <row r="62" spans="1:2" x14ac:dyDescent="0.3">
      <c r="A62" t="s">
        <v>88</v>
      </c>
      <c r="B62">
        <v>0</v>
      </c>
    </row>
    <row r="63" spans="1:2" x14ac:dyDescent="0.3">
      <c r="A63" t="s">
        <v>89</v>
      </c>
      <c r="B63">
        <v>595</v>
      </c>
    </row>
    <row r="64" spans="1:2" x14ac:dyDescent="0.3">
      <c r="A64" t="s">
        <v>90</v>
      </c>
      <c r="B64">
        <v>207</v>
      </c>
    </row>
    <row r="65" spans="1:2" x14ac:dyDescent="0.3">
      <c r="A65" t="s">
        <v>91</v>
      </c>
      <c r="B65">
        <v>0</v>
      </c>
    </row>
    <row r="66" spans="1:2" x14ac:dyDescent="0.3">
      <c r="A66" t="s">
        <v>92</v>
      </c>
      <c r="B66">
        <v>143</v>
      </c>
    </row>
    <row r="67" spans="1:2" x14ac:dyDescent="0.3">
      <c r="A67" t="s">
        <v>93</v>
      </c>
      <c r="B67">
        <v>19</v>
      </c>
    </row>
    <row r="68" spans="1:2" x14ac:dyDescent="0.3">
      <c r="A68" t="s">
        <v>94</v>
      </c>
      <c r="B68">
        <v>155</v>
      </c>
    </row>
    <row r="69" spans="1:2" x14ac:dyDescent="0.3">
      <c r="A69" t="s">
        <v>95</v>
      </c>
      <c r="B69">
        <v>392</v>
      </c>
    </row>
    <row r="70" spans="1:2" x14ac:dyDescent="0.3">
      <c r="A70" t="s">
        <v>96</v>
      </c>
      <c r="B70">
        <v>100</v>
      </c>
    </row>
    <row r="71" spans="1:2" x14ac:dyDescent="0.3">
      <c r="A71" t="s">
        <v>97</v>
      </c>
      <c r="B71">
        <v>61</v>
      </c>
    </row>
    <row r="72" spans="1:2" x14ac:dyDescent="0.3">
      <c r="A72" t="s">
        <v>98</v>
      </c>
      <c r="B72">
        <v>50</v>
      </c>
    </row>
    <row r="73" spans="1:2" x14ac:dyDescent="0.3">
      <c r="A73" t="s">
        <v>99</v>
      </c>
      <c r="B73">
        <v>115</v>
      </c>
    </row>
    <row r="74" spans="1:2" x14ac:dyDescent="0.3">
      <c r="A74" t="s">
        <v>100</v>
      </c>
      <c r="B74">
        <v>22</v>
      </c>
    </row>
    <row r="75" spans="1:2" x14ac:dyDescent="0.3">
      <c r="A75" t="s">
        <v>101</v>
      </c>
      <c r="B75">
        <v>33</v>
      </c>
    </row>
    <row r="76" spans="1:2" x14ac:dyDescent="0.3">
      <c r="A76" t="s">
        <v>102</v>
      </c>
      <c r="B76">
        <v>0</v>
      </c>
    </row>
    <row r="77" spans="1:2" x14ac:dyDescent="0.3">
      <c r="A77" t="s">
        <v>103</v>
      </c>
      <c r="B77">
        <v>156</v>
      </c>
    </row>
    <row r="78" spans="1:2" x14ac:dyDescent="0.3">
      <c r="A78" t="s">
        <v>104</v>
      </c>
      <c r="B78">
        <v>452</v>
      </c>
    </row>
    <row r="79" spans="1:2" x14ac:dyDescent="0.3">
      <c r="A79" t="s">
        <v>105</v>
      </c>
      <c r="B79">
        <v>774</v>
      </c>
    </row>
    <row r="80" spans="1:2" x14ac:dyDescent="0.3">
      <c r="A80" t="s">
        <v>106</v>
      </c>
      <c r="B80">
        <v>203</v>
      </c>
    </row>
    <row r="81" spans="1:2" x14ac:dyDescent="0.3">
      <c r="A81" t="s">
        <v>107</v>
      </c>
      <c r="B81">
        <v>177</v>
      </c>
    </row>
    <row r="82" spans="1:2" x14ac:dyDescent="0.3">
      <c r="A82" t="s">
        <v>108</v>
      </c>
      <c r="B82">
        <v>421</v>
      </c>
    </row>
    <row r="83" spans="1:2" x14ac:dyDescent="0.3">
      <c r="A83" t="s">
        <v>109</v>
      </c>
      <c r="B83">
        <v>0</v>
      </c>
    </row>
    <row r="84" spans="1:2" x14ac:dyDescent="0.3">
      <c r="A84" t="s">
        <v>110</v>
      </c>
      <c r="B84">
        <v>514</v>
      </c>
    </row>
    <row r="85" spans="1:2" x14ac:dyDescent="0.3">
      <c r="A85" t="s">
        <v>111</v>
      </c>
      <c r="B85">
        <v>136</v>
      </c>
    </row>
    <row r="86" spans="1:2" x14ac:dyDescent="0.3">
      <c r="A86" t="s">
        <v>112</v>
      </c>
      <c r="B86">
        <v>320</v>
      </c>
    </row>
    <row r="87" spans="1:2" x14ac:dyDescent="0.3">
      <c r="A87" t="s">
        <v>113</v>
      </c>
      <c r="B87">
        <v>326</v>
      </c>
    </row>
    <row r="88" spans="1:2" x14ac:dyDescent="0.3">
      <c r="A88" t="s">
        <v>114</v>
      </c>
      <c r="B88">
        <v>0</v>
      </c>
    </row>
    <row r="89" spans="1:2" x14ac:dyDescent="0.3">
      <c r="A89" t="s">
        <v>115</v>
      </c>
      <c r="B89">
        <v>3</v>
      </c>
    </row>
    <row r="90" spans="1:2" x14ac:dyDescent="0.3">
      <c r="A90" t="s">
        <v>116</v>
      </c>
      <c r="B90">
        <v>147</v>
      </c>
    </row>
    <row r="91" spans="1:2" x14ac:dyDescent="0.3">
      <c r="A91" t="s">
        <v>117</v>
      </c>
      <c r="B91">
        <v>32</v>
      </c>
    </row>
    <row r="92" spans="1:2" x14ac:dyDescent="0.3">
      <c r="A92" t="s">
        <v>118</v>
      </c>
      <c r="B92">
        <v>114</v>
      </c>
    </row>
    <row r="93" spans="1:2" x14ac:dyDescent="0.3">
      <c r="A93" t="s">
        <v>119</v>
      </c>
      <c r="B93">
        <v>242</v>
      </c>
    </row>
    <row r="94" spans="1:2" x14ac:dyDescent="0.3">
      <c r="A94" t="s">
        <v>120</v>
      </c>
      <c r="B94">
        <v>0</v>
      </c>
    </row>
    <row r="95" spans="1:2" x14ac:dyDescent="0.3">
      <c r="A95" t="s">
        <v>121</v>
      </c>
      <c r="B95">
        <v>9</v>
      </c>
    </row>
    <row r="96" spans="1:2" x14ac:dyDescent="0.3">
      <c r="A96" t="s">
        <v>122</v>
      </c>
      <c r="B96">
        <v>486</v>
      </c>
    </row>
    <row r="97" spans="1:2" x14ac:dyDescent="0.3">
      <c r="A97" t="s">
        <v>123</v>
      </c>
      <c r="B97">
        <v>0</v>
      </c>
    </row>
    <row r="98" spans="1:2" x14ac:dyDescent="0.3">
      <c r="A98" t="s">
        <v>124</v>
      </c>
      <c r="B98">
        <v>101</v>
      </c>
    </row>
    <row r="99" spans="1:2" x14ac:dyDescent="0.3">
      <c r="A99" t="s">
        <v>125</v>
      </c>
      <c r="B99">
        <v>54</v>
      </c>
    </row>
    <row r="100" spans="1:2" x14ac:dyDescent="0.3">
      <c r="A100" t="s">
        <v>126</v>
      </c>
      <c r="B100">
        <v>0</v>
      </c>
    </row>
    <row r="101" spans="1:2" x14ac:dyDescent="0.3">
      <c r="A101" t="s">
        <v>127</v>
      </c>
      <c r="B101">
        <v>204</v>
      </c>
    </row>
    <row r="102" spans="1:2" x14ac:dyDescent="0.3">
      <c r="A102" t="s">
        <v>128</v>
      </c>
      <c r="B102">
        <v>104</v>
      </c>
    </row>
    <row r="103" spans="1:2" x14ac:dyDescent="0.3">
      <c r="A103" t="s">
        <v>129</v>
      </c>
      <c r="B103">
        <v>47</v>
      </c>
    </row>
    <row r="104" spans="1:2" x14ac:dyDescent="0.3">
      <c r="A104" t="s">
        <v>130</v>
      </c>
      <c r="B104">
        <v>226</v>
      </c>
    </row>
    <row r="105" spans="1:2" x14ac:dyDescent="0.3">
      <c r="A105" t="s">
        <v>131</v>
      </c>
      <c r="B105">
        <v>182</v>
      </c>
    </row>
    <row r="106" spans="1:2" x14ac:dyDescent="0.3">
      <c r="A106" t="s">
        <v>132</v>
      </c>
      <c r="B106">
        <v>6</v>
      </c>
    </row>
    <row r="107" spans="1:2" x14ac:dyDescent="0.3">
      <c r="A107" t="s">
        <v>133</v>
      </c>
      <c r="B107">
        <v>59</v>
      </c>
    </row>
    <row r="108" spans="1:2" x14ac:dyDescent="0.3">
      <c r="A108" t="s">
        <v>134</v>
      </c>
      <c r="B108">
        <v>317</v>
      </c>
    </row>
    <row r="109" spans="1:2" x14ac:dyDescent="0.3">
      <c r="A109" t="s">
        <v>135</v>
      </c>
      <c r="B109">
        <v>46</v>
      </c>
    </row>
    <row r="110" spans="1:2" x14ac:dyDescent="0.3">
      <c r="A110" t="s">
        <v>136</v>
      </c>
      <c r="B110">
        <v>944</v>
      </c>
    </row>
    <row r="111" spans="1:2" x14ac:dyDescent="0.3">
      <c r="A111" t="s">
        <v>137</v>
      </c>
      <c r="B111">
        <v>0</v>
      </c>
    </row>
    <row r="112" spans="1:2" x14ac:dyDescent="0.3">
      <c r="A112" t="s">
        <v>138</v>
      </c>
      <c r="B112">
        <v>796</v>
      </c>
    </row>
    <row r="113" spans="1:2" x14ac:dyDescent="0.3">
      <c r="A113" t="s">
        <v>139</v>
      </c>
      <c r="B113">
        <v>0</v>
      </c>
    </row>
    <row r="114" spans="1:2" x14ac:dyDescent="0.3">
      <c r="A114" t="s">
        <v>140</v>
      </c>
      <c r="B114">
        <v>0</v>
      </c>
    </row>
    <row r="115" spans="1:2" x14ac:dyDescent="0.3">
      <c r="A115" t="s">
        <v>141</v>
      </c>
      <c r="B115">
        <v>15</v>
      </c>
    </row>
    <row r="116" spans="1:2" x14ac:dyDescent="0.3">
      <c r="A116" t="s">
        <v>142</v>
      </c>
      <c r="B116">
        <v>47</v>
      </c>
    </row>
    <row r="117" spans="1:2" x14ac:dyDescent="0.3">
      <c r="A117" t="s">
        <v>143</v>
      </c>
      <c r="B117">
        <v>0</v>
      </c>
    </row>
    <row r="118" spans="1:2" x14ac:dyDescent="0.3">
      <c r="A118" t="s">
        <v>144</v>
      </c>
      <c r="B118">
        <v>0</v>
      </c>
    </row>
    <row r="119" spans="1:2" x14ac:dyDescent="0.3">
      <c r="A119" t="s">
        <v>145</v>
      </c>
      <c r="B119">
        <v>4</v>
      </c>
    </row>
    <row r="120" spans="1:2" x14ac:dyDescent="0.3">
      <c r="A120" t="s">
        <v>146</v>
      </c>
      <c r="B120">
        <v>119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5"/>
  <sheetViews>
    <sheetView workbookViewId="0">
      <selection activeCell="B1" sqref="B1"/>
    </sheetView>
  </sheetViews>
  <sheetFormatPr defaultRowHeight="13.8" x14ac:dyDescent="0.3"/>
  <cols>
    <col min="1" max="1" width="34.5546875" bestFit="1" customWidth="1"/>
    <col min="2" max="2" width="11.6640625" customWidth="1"/>
  </cols>
  <sheetData>
    <row r="1" spans="1:6" x14ac:dyDescent="0.3">
      <c r="A1" s="4" t="s">
        <v>368</v>
      </c>
    </row>
    <row r="2" spans="1:6" x14ac:dyDescent="0.3">
      <c r="A2" s="4" t="s">
        <v>369</v>
      </c>
    </row>
    <row r="3" spans="1:6" x14ac:dyDescent="0.3">
      <c r="D3" s="14" t="s">
        <v>364</v>
      </c>
      <c r="E3" s="14"/>
    </row>
    <row r="4" spans="1:6" ht="41.4" x14ac:dyDescent="0.3">
      <c r="A4" s="2" t="s">
        <v>362</v>
      </c>
      <c r="B4" s="10" t="s">
        <v>363</v>
      </c>
      <c r="D4" s="2" t="s">
        <v>366</v>
      </c>
      <c r="E4" s="2" t="s">
        <v>365</v>
      </c>
    </row>
    <row r="5" spans="1:6" x14ac:dyDescent="0.3">
      <c r="A5" t="s">
        <v>161</v>
      </c>
      <c r="B5">
        <v>5.5</v>
      </c>
      <c r="D5">
        <v>1</v>
      </c>
      <c r="E5">
        <f>_xlfn.QUARTILE.INC($B$5:$B$205,D5)</f>
        <v>12.6</v>
      </c>
    </row>
    <row r="6" spans="1:6" x14ac:dyDescent="0.3">
      <c r="A6" t="s">
        <v>162</v>
      </c>
      <c r="B6">
        <v>54.7</v>
      </c>
      <c r="D6">
        <v>2</v>
      </c>
      <c r="E6">
        <f t="shared" ref="E6:E7" si="0">_xlfn.QUARTILE.INC($B$5:$B$205,D6)</f>
        <v>38.200000000000003</v>
      </c>
    </row>
    <row r="7" spans="1:6" x14ac:dyDescent="0.3">
      <c r="A7" t="s">
        <v>163</v>
      </c>
      <c r="B7">
        <v>15.2</v>
      </c>
      <c r="D7">
        <v>3</v>
      </c>
      <c r="E7">
        <f t="shared" si="0"/>
        <v>62.3</v>
      </c>
    </row>
    <row r="8" spans="1:6" x14ac:dyDescent="0.3">
      <c r="A8" t="s">
        <v>164</v>
      </c>
      <c r="B8">
        <v>86.4</v>
      </c>
    </row>
    <row r="9" spans="1:6" x14ac:dyDescent="0.3">
      <c r="A9" t="s">
        <v>165</v>
      </c>
      <c r="B9">
        <v>16.899999999999999</v>
      </c>
    </row>
    <row r="10" spans="1:6" x14ac:dyDescent="0.3">
      <c r="A10" t="s">
        <v>166</v>
      </c>
      <c r="B10">
        <v>58</v>
      </c>
      <c r="D10" t="s">
        <v>367</v>
      </c>
      <c r="E10">
        <v>78.400000000000006</v>
      </c>
      <c r="F10" t="s">
        <v>370</v>
      </c>
    </row>
    <row r="11" spans="1:6" x14ac:dyDescent="0.3">
      <c r="A11" t="s">
        <v>167</v>
      </c>
      <c r="B11">
        <v>55.8</v>
      </c>
    </row>
    <row r="12" spans="1:6" x14ac:dyDescent="0.3">
      <c r="A12" t="s">
        <v>168</v>
      </c>
      <c r="B12">
        <v>37.5</v>
      </c>
    </row>
    <row r="13" spans="1:6" x14ac:dyDescent="0.3">
      <c r="A13" t="s">
        <v>169</v>
      </c>
      <c r="B13">
        <v>74</v>
      </c>
      <c r="D13" s="4" t="s">
        <v>372</v>
      </c>
    </row>
    <row r="14" spans="1:6" x14ac:dyDescent="0.3">
      <c r="A14" t="s">
        <v>172</v>
      </c>
      <c r="B14">
        <v>54.2</v>
      </c>
      <c r="D14" t="s">
        <v>371</v>
      </c>
      <c r="E14" s="13">
        <f>_xlfn.PERCENTRANK.INC(B5:B205,E10)</f>
        <v>0.87</v>
      </c>
    </row>
    <row r="15" spans="1:6" x14ac:dyDescent="0.3">
      <c r="A15" t="s">
        <v>170</v>
      </c>
      <c r="B15">
        <v>79</v>
      </c>
    </row>
    <row r="16" spans="1:6" x14ac:dyDescent="0.3">
      <c r="A16" t="s">
        <v>171</v>
      </c>
      <c r="B16">
        <v>80</v>
      </c>
    </row>
    <row r="17" spans="1:2" x14ac:dyDescent="0.3">
      <c r="A17" t="s">
        <v>173</v>
      </c>
      <c r="B17">
        <v>71.7</v>
      </c>
    </row>
    <row r="18" spans="1:2" x14ac:dyDescent="0.3">
      <c r="A18" t="s">
        <v>174</v>
      </c>
      <c r="B18">
        <v>88</v>
      </c>
    </row>
    <row r="19" spans="1:2" x14ac:dyDescent="0.3">
      <c r="A19" t="s">
        <v>175</v>
      </c>
      <c r="B19">
        <v>5</v>
      </c>
    </row>
    <row r="20" spans="1:2" x14ac:dyDescent="0.3">
      <c r="A20" t="s">
        <v>176</v>
      </c>
      <c r="B20">
        <v>70</v>
      </c>
    </row>
    <row r="21" spans="1:2" x14ac:dyDescent="0.3">
      <c r="A21" t="s">
        <v>177</v>
      </c>
      <c r="B21">
        <v>46.9</v>
      </c>
    </row>
    <row r="22" spans="1:2" x14ac:dyDescent="0.3">
      <c r="A22" t="s">
        <v>178</v>
      </c>
      <c r="B22">
        <v>80.7</v>
      </c>
    </row>
    <row r="23" spans="1:2" x14ac:dyDescent="0.3">
      <c r="A23" t="s">
        <v>179</v>
      </c>
      <c r="B23">
        <v>31</v>
      </c>
    </row>
    <row r="24" spans="1:2" x14ac:dyDescent="0.3">
      <c r="A24" t="s">
        <v>180</v>
      </c>
      <c r="B24">
        <v>4.5</v>
      </c>
    </row>
    <row r="25" spans="1:2" x14ac:dyDescent="0.3">
      <c r="A25" t="s">
        <v>181</v>
      </c>
      <c r="B25">
        <v>91.3</v>
      </c>
    </row>
    <row r="26" spans="1:2" x14ac:dyDescent="0.3">
      <c r="A26" t="s">
        <v>182</v>
      </c>
      <c r="B26">
        <v>24</v>
      </c>
    </row>
    <row r="27" spans="1:2" x14ac:dyDescent="0.3">
      <c r="A27" t="s">
        <v>183</v>
      </c>
      <c r="B27">
        <v>35.299999999999997</v>
      </c>
    </row>
    <row r="28" spans="1:2" x14ac:dyDescent="0.3">
      <c r="A28" t="s">
        <v>184</v>
      </c>
      <c r="B28">
        <v>52.8</v>
      </c>
    </row>
    <row r="29" spans="1:2" x14ac:dyDescent="0.3">
      <c r="A29" t="s">
        <v>185</v>
      </c>
      <c r="B29">
        <v>11.5</v>
      </c>
    </row>
    <row r="30" spans="1:2" x14ac:dyDescent="0.3">
      <c r="A30" t="s">
        <v>186</v>
      </c>
      <c r="B30">
        <v>48.6</v>
      </c>
    </row>
    <row r="31" spans="1:2" x14ac:dyDescent="0.3">
      <c r="A31" t="s">
        <v>187</v>
      </c>
      <c r="B31">
        <v>60.3</v>
      </c>
    </row>
    <row r="32" spans="1:2" x14ac:dyDescent="0.3">
      <c r="A32" t="s">
        <v>188</v>
      </c>
      <c r="B32">
        <v>51.9</v>
      </c>
    </row>
    <row r="33" spans="1:2" x14ac:dyDescent="0.3">
      <c r="A33" t="s">
        <v>189</v>
      </c>
      <c r="B33">
        <v>3.7</v>
      </c>
    </row>
    <row r="34" spans="1:2" x14ac:dyDescent="0.3">
      <c r="A34" t="s">
        <v>190</v>
      </c>
      <c r="B34">
        <v>1.2</v>
      </c>
    </row>
    <row r="35" spans="1:2" x14ac:dyDescent="0.3">
      <c r="A35" t="s">
        <v>194</v>
      </c>
      <c r="B35">
        <v>34.700000000000003</v>
      </c>
    </row>
    <row r="36" spans="1:2" x14ac:dyDescent="0.3">
      <c r="A36" t="s">
        <v>191</v>
      </c>
      <c r="B36">
        <v>4.9000000000000004</v>
      </c>
    </row>
    <row r="37" spans="1:2" x14ac:dyDescent="0.3">
      <c r="A37" t="s">
        <v>192</v>
      </c>
      <c r="B37">
        <v>5.7</v>
      </c>
    </row>
    <row r="38" spans="1:2" x14ac:dyDescent="0.3">
      <c r="A38" t="s">
        <v>193</v>
      </c>
      <c r="B38">
        <v>83</v>
      </c>
    </row>
    <row r="39" spans="1:2" x14ac:dyDescent="0.3">
      <c r="A39" t="s">
        <v>195</v>
      </c>
      <c r="B39">
        <v>74.099999999999994</v>
      </c>
    </row>
    <row r="40" spans="1:2" x14ac:dyDescent="0.3">
      <c r="A40" t="s">
        <v>196</v>
      </c>
      <c r="B40">
        <v>3</v>
      </c>
    </row>
    <row r="41" spans="1:2" x14ac:dyDescent="0.3">
      <c r="A41" t="s">
        <v>197</v>
      </c>
      <c r="B41">
        <v>2.1</v>
      </c>
    </row>
    <row r="42" spans="1:2" x14ac:dyDescent="0.3">
      <c r="A42" t="s">
        <v>198</v>
      </c>
      <c r="B42">
        <v>61.4</v>
      </c>
    </row>
    <row r="43" spans="1:2" x14ac:dyDescent="0.3">
      <c r="A43" t="s">
        <v>199</v>
      </c>
      <c r="B43">
        <v>42.3</v>
      </c>
    </row>
    <row r="44" spans="1:2" x14ac:dyDescent="0.3">
      <c r="A44" t="s">
        <v>200</v>
      </c>
      <c r="B44">
        <v>49</v>
      </c>
    </row>
    <row r="45" spans="1:2" x14ac:dyDescent="0.3">
      <c r="A45" t="s">
        <v>201</v>
      </c>
      <c r="B45">
        <v>6</v>
      </c>
    </row>
    <row r="46" spans="1:2" x14ac:dyDescent="0.3">
      <c r="A46" t="s">
        <v>202</v>
      </c>
      <c r="B46">
        <v>1.7</v>
      </c>
    </row>
    <row r="47" spans="1:2" x14ac:dyDescent="0.3">
      <c r="A47" t="s">
        <v>203</v>
      </c>
      <c r="B47">
        <v>6.1</v>
      </c>
    </row>
    <row r="48" spans="1:2" x14ac:dyDescent="0.3">
      <c r="A48" t="s">
        <v>204</v>
      </c>
      <c r="B48">
        <v>47.5</v>
      </c>
    </row>
    <row r="49" spans="1:2" x14ac:dyDescent="0.3">
      <c r="A49" t="s">
        <v>205</v>
      </c>
      <c r="B49">
        <v>5</v>
      </c>
    </row>
    <row r="50" spans="1:2" x14ac:dyDescent="0.3">
      <c r="A50" t="s">
        <v>206</v>
      </c>
      <c r="B50">
        <v>61.9</v>
      </c>
    </row>
    <row r="51" spans="1:2" x14ac:dyDescent="0.3">
      <c r="A51" t="s">
        <v>209</v>
      </c>
      <c r="B51">
        <v>73.400000000000006</v>
      </c>
    </row>
    <row r="52" spans="1:2" x14ac:dyDescent="0.3">
      <c r="A52" t="s">
        <v>207</v>
      </c>
      <c r="B52">
        <v>21.2</v>
      </c>
    </row>
    <row r="53" spans="1:2" x14ac:dyDescent="0.3">
      <c r="A53" t="s">
        <v>208</v>
      </c>
      <c r="B53">
        <v>60.7</v>
      </c>
    </row>
    <row r="54" spans="1:2" x14ac:dyDescent="0.3">
      <c r="A54" t="s">
        <v>210</v>
      </c>
      <c r="B54">
        <v>92.3</v>
      </c>
    </row>
    <row r="55" spans="1:2" x14ac:dyDescent="0.3">
      <c r="A55" t="s">
        <v>211</v>
      </c>
      <c r="B55">
        <v>8.3000000000000007</v>
      </c>
    </row>
    <row r="56" spans="1:2" x14ac:dyDescent="0.3">
      <c r="A56" t="s">
        <v>212</v>
      </c>
      <c r="B56">
        <v>55.2</v>
      </c>
    </row>
    <row r="57" spans="1:2" x14ac:dyDescent="0.3">
      <c r="A57" t="s">
        <v>213</v>
      </c>
      <c r="B57">
        <v>41.2</v>
      </c>
    </row>
    <row r="58" spans="1:2" x14ac:dyDescent="0.3">
      <c r="A58" t="s">
        <v>214</v>
      </c>
      <c r="B58">
        <v>35.1</v>
      </c>
    </row>
    <row r="59" spans="1:2" x14ac:dyDescent="0.3">
      <c r="A59" t="s">
        <v>215</v>
      </c>
      <c r="B59">
        <v>26.4</v>
      </c>
    </row>
    <row r="60" spans="1:2" x14ac:dyDescent="0.3">
      <c r="A60" t="s">
        <v>216</v>
      </c>
      <c r="B60">
        <v>20.3</v>
      </c>
    </row>
    <row r="61" spans="1:2" x14ac:dyDescent="0.3">
      <c r="A61" t="s">
        <v>217</v>
      </c>
      <c r="B61">
        <v>13.9</v>
      </c>
    </row>
    <row r="62" spans="1:2" x14ac:dyDescent="0.3">
      <c r="A62" t="s">
        <v>218</v>
      </c>
      <c r="B62">
        <v>0.8</v>
      </c>
    </row>
    <row r="63" spans="1:2" x14ac:dyDescent="0.3">
      <c r="A63" s="12" t="s">
        <v>219</v>
      </c>
      <c r="B63" s="12">
        <v>78.400000000000006</v>
      </c>
    </row>
    <row r="64" spans="1:2" x14ac:dyDescent="0.3">
      <c r="A64" t="s">
        <v>220</v>
      </c>
      <c r="B64">
        <v>1.5</v>
      </c>
    </row>
    <row r="65" spans="1:2" x14ac:dyDescent="0.3">
      <c r="A65" t="s">
        <v>221</v>
      </c>
      <c r="B65">
        <v>85.3</v>
      </c>
    </row>
    <row r="66" spans="1:2" x14ac:dyDescent="0.3">
      <c r="A66" t="s">
        <v>222</v>
      </c>
      <c r="B66">
        <v>33.700000000000003</v>
      </c>
    </row>
    <row r="67" spans="1:2" x14ac:dyDescent="0.3">
      <c r="A67" t="s">
        <v>223</v>
      </c>
      <c r="B67">
        <v>89.9</v>
      </c>
    </row>
    <row r="68" spans="1:2" x14ac:dyDescent="0.3">
      <c r="A68" t="s">
        <v>224</v>
      </c>
      <c r="B68">
        <v>81.400000000000006</v>
      </c>
    </row>
    <row r="69" spans="1:2" x14ac:dyDescent="0.3">
      <c r="A69" t="s">
        <v>225</v>
      </c>
      <c r="B69">
        <v>52.9</v>
      </c>
    </row>
    <row r="70" spans="1:2" x14ac:dyDescent="0.3">
      <c r="A70" t="s">
        <v>226</v>
      </c>
      <c r="B70">
        <v>8.6</v>
      </c>
    </row>
    <row r="71" spans="1:2" x14ac:dyDescent="0.3">
      <c r="A71" t="s">
        <v>227</v>
      </c>
      <c r="B71">
        <v>12.4</v>
      </c>
    </row>
    <row r="72" spans="1:2" x14ac:dyDescent="0.3">
      <c r="A72" t="s">
        <v>228</v>
      </c>
      <c r="B72">
        <v>36.9</v>
      </c>
    </row>
    <row r="73" spans="1:2" x14ac:dyDescent="0.3">
      <c r="A73" t="s">
        <v>229</v>
      </c>
      <c r="B73">
        <v>82.3</v>
      </c>
    </row>
    <row r="74" spans="1:2" x14ac:dyDescent="0.3">
      <c r="A74" t="s">
        <v>230</v>
      </c>
      <c r="B74">
        <v>10.6</v>
      </c>
    </row>
    <row r="75" spans="1:2" x14ac:dyDescent="0.3">
      <c r="A75" t="s">
        <v>231</v>
      </c>
      <c r="B75">
        <v>55.1</v>
      </c>
    </row>
    <row r="76" spans="1:2" x14ac:dyDescent="0.3">
      <c r="A76" t="s">
        <v>232</v>
      </c>
      <c r="B76">
        <v>64.900000000000006</v>
      </c>
    </row>
    <row r="77" spans="1:2" x14ac:dyDescent="0.3">
      <c r="A77" t="s">
        <v>233</v>
      </c>
      <c r="B77">
        <v>32</v>
      </c>
    </row>
    <row r="78" spans="1:2" x14ac:dyDescent="0.3">
      <c r="A78" t="s">
        <v>234</v>
      </c>
      <c r="B78">
        <v>61.5</v>
      </c>
    </row>
    <row r="79" spans="1:2" x14ac:dyDescent="0.3">
      <c r="A79" t="s">
        <v>235</v>
      </c>
      <c r="B79">
        <v>16</v>
      </c>
    </row>
    <row r="80" spans="1:2" x14ac:dyDescent="0.3">
      <c r="A80" t="s">
        <v>236</v>
      </c>
      <c r="B80">
        <v>1.5</v>
      </c>
    </row>
    <row r="81" spans="1:2" x14ac:dyDescent="0.3">
      <c r="A81" t="s">
        <v>237</v>
      </c>
      <c r="B81">
        <v>2.9</v>
      </c>
    </row>
    <row r="82" spans="1:2" x14ac:dyDescent="0.3">
      <c r="A82" t="s">
        <v>238</v>
      </c>
      <c r="B82">
        <v>33</v>
      </c>
    </row>
    <row r="83" spans="1:2" x14ac:dyDescent="0.3">
      <c r="A83" t="s">
        <v>239</v>
      </c>
      <c r="B83">
        <v>9.8000000000000007</v>
      </c>
    </row>
    <row r="84" spans="1:2" x14ac:dyDescent="0.3">
      <c r="A84" t="s">
        <v>240</v>
      </c>
      <c r="B84">
        <v>18.100000000000001</v>
      </c>
    </row>
    <row r="85" spans="1:2" x14ac:dyDescent="0.3">
      <c r="A85" t="s">
        <v>241</v>
      </c>
      <c r="B85">
        <v>72.900000000000006</v>
      </c>
    </row>
    <row r="86" spans="1:2" x14ac:dyDescent="0.3">
      <c r="A86" t="s">
        <v>242</v>
      </c>
      <c r="B86">
        <v>70.599999999999994</v>
      </c>
    </row>
    <row r="87" spans="1:2" x14ac:dyDescent="0.3">
      <c r="A87" t="s">
        <v>243</v>
      </c>
      <c r="B87">
        <v>96.2</v>
      </c>
    </row>
    <row r="88" spans="1:2" x14ac:dyDescent="0.3">
      <c r="A88" t="s">
        <v>244</v>
      </c>
      <c r="B88">
        <v>12.6</v>
      </c>
    </row>
    <row r="89" spans="1:2" x14ac:dyDescent="0.3">
      <c r="A89" t="s">
        <v>245</v>
      </c>
      <c r="B89">
        <v>14.5</v>
      </c>
    </row>
    <row r="90" spans="1:2" x14ac:dyDescent="0.3">
      <c r="A90" t="s">
        <v>246</v>
      </c>
      <c r="B90">
        <v>22.7</v>
      </c>
    </row>
    <row r="91" spans="1:2" x14ac:dyDescent="0.3">
      <c r="A91" t="s">
        <v>247</v>
      </c>
      <c r="B91">
        <v>7.1</v>
      </c>
    </row>
    <row r="92" spans="1:2" x14ac:dyDescent="0.3">
      <c r="A92" t="s">
        <v>248</v>
      </c>
      <c r="B92">
        <v>76.900000000000006</v>
      </c>
    </row>
    <row r="93" spans="1:2" x14ac:dyDescent="0.3">
      <c r="A93" t="s">
        <v>249</v>
      </c>
      <c r="B93">
        <v>70.8</v>
      </c>
    </row>
    <row r="94" spans="1:2" x14ac:dyDescent="0.3">
      <c r="A94" t="s">
        <v>250</v>
      </c>
      <c r="B94">
        <v>55.8</v>
      </c>
    </row>
    <row r="95" spans="1:2" x14ac:dyDescent="0.3">
      <c r="A95" t="s">
        <v>251</v>
      </c>
      <c r="B95">
        <v>33.799999999999997</v>
      </c>
    </row>
    <row r="96" spans="1:2" x14ac:dyDescent="0.3">
      <c r="A96" t="s">
        <v>252</v>
      </c>
      <c r="B96">
        <v>79.5</v>
      </c>
    </row>
    <row r="97" spans="1:2" x14ac:dyDescent="0.3">
      <c r="A97" t="s">
        <v>253</v>
      </c>
      <c r="B97">
        <v>37</v>
      </c>
    </row>
    <row r="98" spans="1:2" x14ac:dyDescent="0.3">
      <c r="A98" t="s">
        <v>254</v>
      </c>
      <c r="B98">
        <v>53.3</v>
      </c>
    </row>
    <row r="99" spans="1:2" x14ac:dyDescent="0.3">
      <c r="A99" t="s">
        <v>255</v>
      </c>
      <c r="B99">
        <v>32.1</v>
      </c>
    </row>
    <row r="100" spans="1:2" x14ac:dyDescent="0.3">
      <c r="A100" t="s">
        <v>256</v>
      </c>
      <c r="B100">
        <v>10.7</v>
      </c>
    </row>
    <row r="101" spans="1:2" x14ac:dyDescent="0.3">
      <c r="A101" t="s">
        <v>257</v>
      </c>
      <c r="B101">
        <v>0</v>
      </c>
    </row>
    <row r="102" spans="1:2" x14ac:dyDescent="0.3">
      <c r="A102" t="s">
        <v>258</v>
      </c>
      <c r="B102">
        <v>84.1</v>
      </c>
    </row>
    <row r="103" spans="1:2" x14ac:dyDescent="0.3">
      <c r="A103" t="s">
        <v>259</v>
      </c>
      <c r="B103">
        <v>70.5</v>
      </c>
    </row>
    <row r="104" spans="1:2" x14ac:dyDescent="0.3">
      <c r="A104" t="s">
        <v>260</v>
      </c>
      <c r="B104">
        <v>19.8</v>
      </c>
    </row>
    <row r="105" spans="1:2" x14ac:dyDescent="0.3">
      <c r="A105" t="s">
        <v>261</v>
      </c>
      <c r="B105">
        <v>10.7</v>
      </c>
    </row>
    <row r="106" spans="1:2" x14ac:dyDescent="0.3">
      <c r="A106" t="s">
        <v>262</v>
      </c>
      <c r="B106">
        <v>73.099999999999994</v>
      </c>
    </row>
    <row r="107" spans="1:2" x14ac:dyDescent="0.3">
      <c r="A107" t="s">
        <v>263</v>
      </c>
      <c r="B107">
        <v>61.2</v>
      </c>
    </row>
    <row r="108" spans="1:2" x14ac:dyDescent="0.3">
      <c r="A108" t="s">
        <v>264</v>
      </c>
      <c r="B108">
        <v>4.5999999999999996</v>
      </c>
    </row>
    <row r="109" spans="1:2" x14ac:dyDescent="0.3">
      <c r="A109" t="s">
        <v>265</v>
      </c>
      <c r="B109">
        <v>2.6</v>
      </c>
    </row>
    <row r="110" spans="1:2" x14ac:dyDescent="0.3">
      <c r="A110" t="s">
        <v>266</v>
      </c>
      <c r="B110">
        <v>89.4</v>
      </c>
    </row>
    <row r="111" spans="1:2" x14ac:dyDescent="0.3">
      <c r="A111" t="s">
        <v>267</v>
      </c>
      <c r="B111">
        <v>67.2</v>
      </c>
    </row>
    <row r="112" spans="1:2" x14ac:dyDescent="0.3">
      <c r="A112" t="s">
        <v>268</v>
      </c>
      <c r="B112">
        <v>91.9</v>
      </c>
    </row>
    <row r="113" spans="1:2" x14ac:dyDescent="0.3">
      <c r="A113" t="s">
        <v>269</v>
      </c>
      <c r="B113">
        <v>61.3</v>
      </c>
    </row>
    <row r="114" spans="1:2" x14ac:dyDescent="0.3">
      <c r="A114" t="s">
        <v>270</v>
      </c>
      <c r="B114">
        <v>57.4</v>
      </c>
    </row>
    <row r="115" spans="1:2" x14ac:dyDescent="0.3">
      <c r="A115" t="s">
        <v>271</v>
      </c>
      <c r="B115">
        <v>2.2999999999999998</v>
      </c>
    </row>
    <row r="116" spans="1:2" x14ac:dyDescent="0.3">
      <c r="A116" t="s">
        <v>272</v>
      </c>
      <c r="B116">
        <v>4.4000000000000004</v>
      </c>
    </row>
    <row r="117" spans="1:2" x14ac:dyDescent="0.3">
      <c r="A117" t="s">
        <v>273</v>
      </c>
      <c r="B117">
        <v>65.8</v>
      </c>
    </row>
    <row r="118" spans="1:2" x14ac:dyDescent="0.3">
      <c r="A118" t="s">
        <v>274</v>
      </c>
      <c r="B118">
        <v>38.9</v>
      </c>
    </row>
    <row r="119" spans="1:2" x14ac:dyDescent="0.3">
      <c r="A119" t="s">
        <v>275</v>
      </c>
      <c r="B119">
        <v>2.8</v>
      </c>
    </row>
    <row r="120" spans="1:2" x14ac:dyDescent="0.3">
      <c r="A120" t="s">
        <v>276</v>
      </c>
      <c r="B120">
        <v>68.2</v>
      </c>
    </row>
    <row r="121" spans="1:2" x14ac:dyDescent="0.3">
      <c r="A121" t="s">
        <v>277</v>
      </c>
      <c r="B121">
        <v>12.5</v>
      </c>
    </row>
    <row r="122" spans="1:2" x14ac:dyDescent="0.3">
      <c r="A122" t="s">
        <v>278</v>
      </c>
      <c r="B122">
        <v>5</v>
      </c>
    </row>
    <row r="123" spans="1:2" x14ac:dyDescent="0.3">
      <c r="A123" t="s">
        <v>279</v>
      </c>
      <c r="B123">
        <v>35.4</v>
      </c>
    </row>
    <row r="124" spans="1:2" x14ac:dyDescent="0.3">
      <c r="A124" t="s">
        <v>280</v>
      </c>
      <c r="B124">
        <v>39.799999999999997</v>
      </c>
    </row>
    <row r="125" spans="1:2" x14ac:dyDescent="0.3">
      <c r="A125" t="s">
        <v>281</v>
      </c>
      <c r="B125">
        <v>26</v>
      </c>
    </row>
    <row r="126" spans="1:2" x14ac:dyDescent="0.3">
      <c r="A126" t="s">
        <v>282</v>
      </c>
      <c r="B126">
        <v>43.4</v>
      </c>
    </row>
    <row r="127" spans="1:2" x14ac:dyDescent="0.3">
      <c r="A127" t="s">
        <v>283</v>
      </c>
      <c r="B127">
        <v>87</v>
      </c>
    </row>
    <row r="128" spans="1:2" x14ac:dyDescent="0.3">
      <c r="A128" t="s">
        <v>284</v>
      </c>
      <c r="B128">
        <v>16.399999999999999</v>
      </c>
    </row>
    <row r="129" spans="1:2" x14ac:dyDescent="0.3">
      <c r="A129" t="s">
        <v>285</v>
      </c>
      <c r="B129">
        <v>56.8</v>
      </c>
    </row>
    <row r="130" spans="1:2" x14ac:dyDescent="0.3">
      <c r="A130" t="s">
        <v>286</v>
      </c>
      <c r="B130">
        <v>55.4</v>
      </c>
    </row>
    <row r="131" spans="1:2" x14ac:dyDescent="0.3">
      <c r="A131" t="s">
        <v>287</v>
      </c>
      <c r="B131">
        <v>4.8</v>
      </c>
    </row>
    <row r="132" spans="1:2" x14ac:dyDescent="0.3">
      <c r="A132" t="s">
        <v>288</v>
      </c>
      <c r="B132">
        <v>1.1000000000000001</v>
      </c>
    </row>
    <row r="133" spans="1:2" x14ac:dyDescent="0.3">
      <c r="A133" t="s">
        <v>289</v>
      </c>
      <c r="B133">
        <v>12.9</v>
      </c>
    </row>
    <row r="134" spans="1:2" x14ac:dyDescent="0.3">
      <c r="A134" t="s">
        <v>290</v>
      </c>
      <c r="B134">
        <v>11.1</v>
      </c>
    </row>
    <row r="135" spans="1:2" x14ac:dyDescent="0.3">
      <c r="A135" t="s">
        <v>291</v>
      </c>
      <c r="B135">
        <v>92.9</v>
      </c>
    </row>
    <row r="136" spans="1:2" x14ac:dyDescent="0.3">
      <c r="A136" t="s">
        <v>292</v>
      </c>
      <c r="B136">
        <v>58</v>
      </c>
    </row>
    <row r="137" spans="1:2" x14ac:dyDescent="0.3">
      <c r="A137" t="s">
        <v>293</v>
      </c>
      <c r="B137">
        <v>82</v>
      </c>
    </row>
    <row r="138" spans="1:2" x14ac:dyDescent="0.3">
      <c r="A138" t="s">
        <v>294</v>
      </c>
      <c r="B138">
        <v>13.5</v>
      </c>
    </row>
    <row r="139" spans="1:2" x14ac:dyDescent="0.3">
      <c r="A139" t="s">
        <v>295</v>
      </c>
      <c r="B139">
        <v>1.4</v>
      </c>
    </row>
    <row r="140" spans="1:2" x14ac:dyDescent="0.3">
      <c r="A140" t="s">
        <v>296</v>
      </c>
      <c r="B140">
        <v>32.799999999999997</v>
      </c>
    </row>
    <row r="141" spans="1:2" x14ac:dyDescent="0.3">
      <c r="A141" t="s">
        <v>297</v>
      </c>
      <c r="B141">
        <v>94.6</v>
      </c>
    </row>
    <row r="142" spans="1:2" x14ac:dyDescent="0.3">
      <c r="A142" t="s">
        <v>298</v>
      </c>
      <c r="B142">
        <v>60</v>
      </c>
    </row>
    <row r="143" spans="1:2" x14ac:dyDescent="0.3">
      <c r="A143" t="s">
        <v>299</v>
      </c>
      <c r="B143">
        <v>10</v>
      </c>
    </row>
    <row r="144" spans="1:2" x14ac:dyDescent="0.3">
      <c r="A144" t="s">
        <v>300</v>
      </c>
      <c r="B144">
        <v>40.299999999999997</v>
      </c>
    </row>
    <row r="145" spans="1:2" x14ac:dyDescent="0.3">
      <c r="A145" t="s">
        <v>301</v>
      </c>
      <c r="B145">
        <v>3.5</v>
      </c>
    </row>
    <row r="146" spans="1:2" x14ac:dyDescent="0.3">
      <c r="A146" t="s">
        <v>302</v>
      </c>
      <c r="B146">
        <v>29.3</v>
      </c>
    </row>
    <row r="147" spans="1:2" x14ac:dyDescent="0.3">
      <c r="A147" t="s">
        <v>303</v>
      </c>
      <c r="B147">
        <v>38.200000000000003</v>
      </c>
    </row>
    <row r="148" spans="1:2" x14ac:dyDescent="0.3">
      <c r="A148" t="s">
        <v>304</v>
      </c>
      <c r="B148">
        <v>36.200000000000003</v>
      </c>
    </row>
    <row r="149" spans="1:2" x14ac:dyDescent="0.3">
      <c r="A149" t="s">
        <v>305</v>
      </c>
      <c r="B149">
        <v>62.3</v>
      </c>
    </row>
    <row r="150" spans="1:2" x14ac:dyDescent="0.3">
      <c r="A150" t="s">
        <v>306</v>
      </c>
      <c r="B150">
        <v>60.3</v>
      </c>
    </row>
    <row r="151" spans="1:2" x14ac:dyDescent="0.3">
      <c r="A151" t="s">
        <v>307</v>
      </c>
      <c r="B151">
        <v>69</v>
      </c>
    </row>
    <row r="152" spans="1:2" x14ac:dyDescent="0.3">
      <c r="A152" t="s">
        <v>308</v>
      </c>
      <c r="B152">
        <v>69.3</v>
      </c>
    </row>
    <row r="153" spans="1:2" x14ac:dyDescent="0.3">
      <c r="A153" t="s">
        <v>309</v>
      </c>
      <c r="B153">
        <v>45.9</v>
      </c>
    </row>
    <row r="154" spans="1:2" x14ac:dyDescent="0.3">
      <c r="A154" t="s">
        <v>310</v>
      </c>
      <c r="B154">
        <v>63.8</v>
      </c>
    </row>
    <row r="155" spans="1:2" x14ac:dyDescent="0.3">
      <c r="A155" t="s">
        <v>311</v>
      </c>
      <c r="B155">
        <v>8</v>
      </c>
    </row>
    <row r="156" spans="1:2" x14ac:dyDescent="0.3">
      <c r="A156" t="s">
        <v>312</v>
      </c>
      <c r="B156">
        <v>12.9</v>
      </c>
    </row>
    <row r="157" spans="1:2" x14ac:dyDescent="0.3">
      <c r="A157" t="s">
        <v>313</v>
      </c>
      <c r="B157">
        <v>21.6</v>
      </c>
    </row>
    <row r="158" spans="1:2" x14ac:dyDescent="0.3">
      <c r="A158" t="s">
        <v>314</v>
      </c>
      <c r="B158">
        <v>54</v>
      </c>
    </row>
    <row r="159" spans="1:2" x14ac:dyDescent="0.3">
      <c r="A159" t="s">
        <v>315</v>
      </c>
      <c r="B159">
        <v>10.8</v>
      </c>
    </row>
    <row r="160" spans="1:2" x14ac:dyDescent="0.3">
      <c r="A160" t="s">
        <v>316</v>
      </c>
      <c r="B160">
        <v>48.1</v>
      </c>
    </row>
    <row r="161" spans="1:2" x14ac:dyDescent="0.3">
      <c r="A161" t="s">
        <v>317</v>
      </c>
      <c r="B161">
        <v>47.1</v>
      </c>
    </row>
    <row r="162" spans="1:2" x14ac:dyDescent="0.3">
      <c r="A162" t="s">
        <v>318</v>
      </c>
      <c r="B162">
        <v>1.3</v>
      </c>
    </row>
    <row r="163" spans="1:2" x14ac:dyDescent="0.3">
      <c r="A163" t="s">
        <v>319</v>
      </c>
      <c r="B163">
        <v>72</v>
      </c>
    </row>
    <row r="164" spans="1:2" x14ac:dyDescent="0.3">
      <c r="A164" t="s">
        <v>320</v>
      </c>
      <c r="B164">
        <v>76.7</v>
      </c>
    </row>
    <row r="165" spans="1:2" x14ac:dyDescent="0.3">
      <c r="A165" t="s">
        <v>321</v>
      </c>
      <c r="B165">
        <v>68.3</v>
      </c>
    </row>
    <row r="166" spans="1:2" x14ac:dyDescent="0.3">
      <c r="A166" t="s">
        <v>322</v>
      </c>
      <c r="B166">
        <v>7</v>
      </c>
    </row>
    <row r="167" spans="1:2" x14ac:dyDescent="0.3">
      <c r="A167" t="s">
        <v>323</v>
      </c>
      <c r="B167">
        <v>1.4</v>
      </c>
    </row>
    <row r="168" spans="1:2" x14ac:dyDescent="0.3">
      <c r="A168" t="s">
        <v>324</v>
      </c>
      <c r="B168">
        <v>41</v>
      </c>
    </row>
    <row r="169" spans="1:2" x14ac:dyDescent="0.3">
      <c r="A169" t="s">
        <v>325</v>
      </c>
      <c r="B169">
        <v>69.8</v>
      </c>
    </row>
    <row r="170" spans="1:2" x14ac:dyDescent="0.3">
      <c r="A170" t="s">
        <v>326</v>
      </c>
      <c r="B170">
        <v>18.3</v>
      </c>
    </row>
    <row r="171" spans="1:2" x14ac:dyDescent="0.3">
      <c r="A171" t="s">
        <v>327</v>
      </c>
      <c r="B171">
        <v>64</v>
      </c>
    </row>
    <row r="172" spans="1:2" x14ac:dyDescent="0.3">
      <c r="A172" t="s">
        <v>328</v>
      </c>
      <c r="B172">
        <v>45.9</v>
      </c>
    </row>
    <row r="173" spans="1:2" x14ac:dyDescent="0.3">
      <c r="A173" t="s">
        <v>329</v>
      </c>
      <c r="B173">
        <v>47.5</v>
      </c>
    </row>
    <row r="174" spans="1:2" x14ac:dyDescent="0.3">
      <c r="A174" t="s">
        <v>330</v>
      </c>
      <c r="B174">
        <v>21</v>
      </c>
    </row>
    <row r="175" spans="1:2" x14ac:dyDescent="0.3">
      <c r="A175" t="s">
        <v>331</v>
      </c>
      <c r="B175">
        <v>34.700000000000003</v>
      </c>
    </row>
    <row r="176" spans="1:2" x14ac:dyDescent="0.3">
      <c r="A176" t="s">
        <v>332</v>
      </c>
      <c r="B176">
        <v>20.8</v>
      </c>
    </row>
    <row r="177" spans="1:2" x14ac:dyDescent="0.3">
      <c r="A177" t="s">
        <v>333</v>
      </c>
      <c r="B177">
        <v>93.2</v>
      </c>
    </row>
    <row r="178" spans="1:2" x14ac:dyDescent="0.3">
      <c r="A178" t="s">
        <v>334</v>
      </c>
      <c r="B178">
        <v>85.2</v>
      </c>
    </row>
    <row r="179" spans="1:2" x14ac:dyDescent="0.3">
      <c r="A179" t="s">
        <v>335</v>
      </c>
      <c r="B179">
        <v>24.3</v>
      </c>
    </row>
    <row r="180" spans="1:2" x14ac:dyDescent="0.3">
      <c r="A180" t="s">
        <v>360</v>
      </c>
      <c r="B180">
        <v>13.5</v>
      </c>
    </row>
    <row r="181" spans="1:2" x14ac:dyDescent="0.3">
      <c r="A181" t="s">
        <v>361</v>
      </c>
      <c r="B181">
        <v>17.100000000000001</v>
      </c>
    </row>
    <row r="182" spans="1:2" x14ac:dyDescent="0.3">
      <c r="A182" t="s">
        <v>336</v>
      </c>
      <c r="B182">
        <v>14.5</v>
      </c>
    </row>
    <row r="183" spans="1:2" x14ac:dyDescent="0.3">
      <c r="A183" t="s">
        <v>337</v>
      </c>
      <c r="B183">
        <v>4</v>
      </c>
    </row>
    <row r="184" spans="1:2" x14ac:dyDescent="0.3">
      <c r="A184" t="s">
        <v>338</v>
      </c>
      <c r="B184">
        <v>26.5</v>
      </c>
    </row>
    <row r="185" spans="1:2" x14ac:dyDescent="0.3">
      <c r="A185" t="s">
        <v>339</v>
      </c>
      <c r="B185">
        <v>0.9</v>
      </c>
    </row>
    <row r="186" spans="1:2" x14ac:dyDescent="0.3">
      <c r="A186" t="s">
        <v>340</v>
      </c>
      <c r="B186">
        <v>4</v>
      </c>
    </row>
    <row r="187" spans="1:2" x14ac:dyDescent="0.3">
      <c r="A187" t="s">
        <v>341</v>
      </c>
      <c r="B187">
        <v>33</v>
      </c>
    </row>
    <row r="188" spans="1:2" x14ac:dyDescent="0.3">
      <c r="A188" t="s">
        <v>342</v>
      </c>
      <c r="B188">
        <v>59.5</v>
      </c>
    </row>
    <row r="189" spans="1:2" x14ac:dyDescent="0.3">
      <c r="A189" t="s">
        <v>343</v>
      </c>
      <c r="B189">
        <v>41.4</v>
      </c>
    </row>
    <row r="190" spans="1:2" x14ac:dyDescent="0.3">
      <c r="A190" t="s">
        <v>344</v>
      </c>
      <c r="B190">
        <v>45.1</v>
      </c>
    </row>
    <row r="191" spans="1:2" x14ac:dyDescent="0.3">
      <c r="A191" t="s">
        <v>345</v>
      </c>
      <c r="B191">
        <v>7.2</v>
      </c>
    </row>
    <row r="192" spans="1:2" x14ac:dyDescent="0.3">
      <c r="A192" t="s">
        <v>346</v>
      </c>
      <c r="B192">
        <v>35</v>
      </c>
    </row>
    <row r="193" spans="1:2" x14ac:dyDescent="0.3">
      <c r="A193" t="s">
        <v>347</v>
      </c>
      <c r="B193">
        <v>14.7</v>
      </c>
    </row>
    <row r="194" spans="1:2" x14ac:dyDescent="0.3">
      <c r="A194" t="s">
        <v>348</v>
      </c>
      <c r="B194">
        <v>35.299999999999997</v>
      </c>
    </row>
    <row r="195" spans="1:2" x14ac:dyDescent="0.3">
      <c r="A195" t="s">
        <v>349</v>
      </c>
      <c r="B195">
        <v>85</v>
      </c>
    </row>
    <row r="196" spans="1:2" x14ac:dyDescent="0.3">
      <c r="A196" t="s">
        <v>350</v>
      </c>
      <c r="B196">
        <v>87.5</v>
      </c>
    </row>
    <row r="197" spans="1:2" x14ac:dyDescent="0.3">
      <c r="A197" t="s">
        <v>351</v>
      </c>
      <c r="B197">
        <v>79.3</v>
      </c>
    </row>
    <row r="198" spans="1:2" x14ac:dyDescent="0.3">
      <c r="A198" t="s">
        <v>352</v>
      </c>
      <c r="B198">
        <v>54.5</v>
      </c>
    </row>
    <row r="199" spans="1:2" x14ac:dyDescent="0.3">
      <c r="A199" t="s">
        <v>353</v>
      </c>
      <c r="B199">
        <v>36.5</v>
      </c>
    </row>
    <row r="200" spans="1:2" x14ac:dyDescent="0.3">
      <c r="A200" t="s">
        <v>354</v>
      </c>
      <c r="B200">
        <v>10.6</v>
      </c>
    </row>
    <row r="201" spans="1:2" x14ac:dyDescent="0.3">
      <c r="A201" t="s">
        <v>355</v>
      </c>
      <c r="B201">
        <v>49.1</v>
      </c>
    </row>
    <row r="202" spans="1:2" x14ac:dyDescent="0.3">
      <c r="A202" t="s">
        <v>358</v>
      </c>
      <c r="B202">
        <v>43.4</v>
      </c>
    </row>
    <row r="203" spans="1:2" x14ac:dyDescent="0.3">
      <c r="A203" t="s">
        <v>356</v>
      </c>
      <c r="B203">
        <v>39.5</v>
      </c>
    </row>
    <row r="204" spans="1:2" x14ac:dyDescent="0.3">
      <c r="A204" t="s">
        <v>357</v>
      </c>
      <c r="B204">
        <v>40.5</v>
      </c>
    </row>
    <row r="205" spans="1:2" x14ac:dyDescent="0.3">
      <c r="A205" t="s">
        <v>359</v>
      </c>
      <c r="B205">
        <v>17.399999999999999</v>
      </c>
    </row>
  </sheetData>
  <sortState ref="A5:B205">
    <sortCondition ref="A5:A205"/>
  </sortState>
  <mergeCells count="1">
    <mergeCell ref="D3:E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5"/>
  <sheetViews>
    <sheetView workbookViewId="0">
      <selection activeCell="C1" sqref="C1"/>
    </sheetView>
  </sheetViews>
  <sheetFormatPr defaultRowHeight="13.8" x14ac:dyDescent="0.3"/>
  <cols>
    <col min="1" max="1" width="13" customWidth="1"/>
    <col min="2" max="4" width="11.6640625" customWidth="1"/>
  </cols>
  <sheetData>
    <row r="1" spans="1:3" x14ac:dyDescent="0.3">
      <c r="A1" s="4" t="s">
        <v>158</v>
      </c>
    </row>
    <row r="2" spans="1:3" x14ac:dyDescent="0.3">
      <c r="A2" s="4" t="s">
        <v>159</v>
      </c>
    </row>
    <row r="4" spans="1:3" ht="42.6" x14ac:dyDescent="0.35">
      <c r="A4" s="1" t="s">
        <v>10</v>
      </c>
      <c r="B4" s="1" t="s">
        <v>14</v>
      </c>
    </row>
    <row r="5" spans="1:3" x14ac:dyDescent="0.3">
      <c r="A5" t="s">
        <v>0</v>
      </c>
      <c r="B5">
        <v>14698</v>
      </c>
    </row>
    <row r="6" spans="1:3" x14ac:dyDescent="0.3">
      <c r="A6" t="s">
        <v>1</v>
      </c>
      <c r="B6">
        <v>22599</v>
      </c>
    </row>
    <row r="7" spans="1:3" x14ac:dyDescent="0.3">
      <c r="A7" t="s">
        <v>2</v>
      </c>
      <c r="B7">
        <v>22539</v>
      </c>
    </row>
    <row r="8" spans="1:3" x14ac:dyDescent="0.3">
      <c r="A8" t="s">
        <v>3</v>
      </c>
      <c r="B8">
        <v>23921</v>
      </c>
    </row>
    <row r="9" spans="1:3" x14ac:dyDescent="0.3">
      <c r="A9" t="s">
        <v>4</v>
      </c>
      <c r="B9">
        <v>32360</v>
      </c>
      <c r="C9" t="s">
        <v>160</v>
      </c>
    </row>
    <row r="10" spans="1:3" x14ac:dyDescent="0.3">
      <c r="A10" t="s">
        <v>5</v>
      </c>
      <c r="B10">
        <v>26733</v>
      </c>
    </row>
    <row r="11" spans="1:3" x14ac:dyDescent="0.3">
      <c r="A11" t="s">
        <v>6</v>
      </c>
      <c r="B11">
        <v>22969</v>
      </c>
    </row>
    <row r="12" spans="1:3" x14ac:dyDescent="0.3">
      <c r="A12" t="s">
        <v>7</v>
      </c>
      <c r="B12">
        <v>10362</v>
      </c>
    </row>
    <row r="13" spans="1:3" x14ac:dyDescent="0.3">
      <c r="A13" t="s">
        <v>8</v>
      </c>
      <c r="B13">
        <v>7677</v>
      </c>
    </row>
    <row r="14" spans="1:3" x14ac:dyDescent="0.3">
      <c r="A14" s="3" t="s">
        <v>13</v>
      </c>
      <c r="B14" s="3">
        <f>SUM(B5:B13)</f>
        <v>183858</v>
      </c>
    </row>
    <row r="17" spans="3:5" x14ac:dyDescent="0.3">
      <c r="C17" s="7" t="s">
        <v>373</v>
      </c>
      <c r="D17" s="9" t="s">
        <v>21</v>
      </c>
      <c r="E17">
        <v>24</v>
      </c>
    </row>
    <row r="18" spans="3:5" x14ac:dyDescent="0.3">
      <c r="C18" s="7" t="s">
        <v>382</v>
      </c>
      <c r="D18" s="9" t="s">
        <v>22</v>
      </c>
      <c r="E18">
        <v>8</v>
      </c>
    </row>
    <row r="19" spans="3:5" ht="15" x14ac:dyDescent="0.35">
      <c r="C19" s="7" t="s">
        <v>374</v>
      </c>
      <c r="D19" s="9" t="s">
        <v>155</v>
      </c>
      <c r="E19">
        <f>B9</f>
        <v>32360</v>
      </c>
    </row>
    <row r="20" spans="3:5" ht="15" x14ac:dyDescent="0.35">
      <c r="C20" s="7" t="s">
        <v>375</v>
      </c>
      <c r="D20" s="9" t="s">
        <v>378</v>
      </c>
      <c r="E20">
        <f>B8</f>
        <v>23921</v>
      </c>
    </row>
    <row r="21" spans="3:5" ht="15" x14ac:dyDescent="0.35">
      <c r="C21" s="7" t="s">
        <v>376</v>
      </c>
      <c r="D21" s="9" t="s">
        <v>377</v>
      </c>
      <c r="E21">
        <f>B10</f>
        <v>26733</v>
      </c>
    </row>
    <row r="22" spans="3:5" ht="15" x14ac:dyDescent="0.35">
      <c r="D22" s="11" t="s">
        <v>379</v>
      </c>
      <c r="E22">
        <f>E19-E20</f>
        <v>8439</v>
      </c>
    </row>
    <row r="23" spans="3:5" ht="15" x14ac:dyDescent="0.35">
      <c r="D23" s="11" t="s">
        <v>380</v>
      </c>
      <c r="E23">
        <f>E19-E21</f>
        <v>5627</v>
      </c>
    </row>
    <row r="25" spans="3:5" x14ac:dyDescent="0.3">
      <c r="C25" t="s">
        <v>383</v>
      </c>
      <c r="D25" s="9" t="s">
        <v>381</v>
      </c>
      <c r="E25" s="5">
        <f>E17+E18*E22/(E22+E23)</f>
        <v>28.799658751599601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5121" r:id="rId4">
          <objectPr defaultSize="0" autoPict="0" r:id="rId5">
            <anchor moveWithCells="1">
              <from>
                <xdr:col>3</xdr:col>
                <xdr:colOff>601980</xdr:colOff>
                <xdr:row>3</xdr:row>
                <xdr:rowOff>358140</xdr:rowOff>
              </from>
              <to>
                <xdr:col>8</xdr:col>
                <xdr:colOff>411480</xdr:colOff>
                <xdr:row>14</xdr:row>
                <xdr:rowOff>99060</xdr:rowOff>
              </to>
            </anchor>
          </objectPr>
        </oleObject>
      </mc:Choice>
      <mc:Fallback>
        <oleObject progId="Equation.DSMT4" shapeId="512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N2.4</vt:lpstr>
      <vt:lpstr>N2.9</vt:lpstr>
      <vt:lpstr>N2.13</vt:lpstr>
      <vt:lpstr>N2.14</vt:lpstr>
      <vt:lpstr>N2.18</vt:lpstr>
    </vt:vector>
  </TitlesOfParts>
  <Company>TTÜ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Ptk 2 Keskmised</dc:title>
  <dc:subject>Statistika õpik</dc:subject>
  <dc:creator>Ako Sauga</dc:creator>
  <cp:lastModifiedBy>Ako Sauga</cp:lastModifiedBy>
  <dcterms:created xsi:type="dcterms:W3CDTF">2015-10-05T18:38:58Z</dcterms:created>
  <dcterms:modified xsi:type="dcterms:W3CDTF">2016-02-24T13:56:22Z</dcterms:modified>
  <cp:category>Näited</cp:category>
</cp:coreProperties>
</file>