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drawings/drawing2.xml" ContentType="application/vnd.openxmlformats-officedocument.drawing+xml"/>
  <Override PartName="/xl/printerSettings/printerSettings2.bin" ContentType="application/vnd.openxmlformats-officedocument.spreadsheetml.printerSettings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N3.1" sheetId="4" r:id="rId1"/>
    <sheet name="N3.2" sheetId="8" r:id="rId2"/>
    <sheet name="N3.4" sheetId="7" r:id="rId3"/>
    <sheet name="J3.8" sheetId="5" r:id="rId4"/>
  </sheets>
  <externalReferences>
    <externalReference r:id="rId5"/>
  </externalReferences>
  <definedNames>
    <definedName name="kõrgemTV">[1]Televiisorid!$C$2</definedName>
    <definedName name="tavaTV">[1]Televiisorid!$B$2</definedName>
  </definedNames>
  <calcPr calcId="145621"/>
</workbook>
</file>

<file path=xl/calcChain.xml><?xml version="1.0" encoding="utf-8"?>
<calcChain xmlns="http://schemas.openxmlformats.org/spreadsheetml/2006/main">
  <c r="D16" i="8" l="1"/>
  <c r="D13" i="8"/>
  <c r="D11" i="8"/>
  <c r="D6" i="8"/>
  <c r="D7" i="8"/>
  <c r="D8" i="8"/>
  <c r="D9" i="8"/>
  <c r="D5" i="8"/>
  <c r="C6" i="8"/>
  <c r="C7" i="8"/>
  <c r="C8" i="8"/>
  <c r="C9" i="8"/>
  <c r="C5" i="8"/>
  <c r="B11" i="8"/>
  <c r="G17" i="7" l="1"/>
  <c r="G14" i="7"/>
  <c r="G16" i="7" s="1"/>
  <c r="G5" i="7"/>
  <c r="G7" i="7"/>
  <c r="G10" i="7" s="1"/>
  <c r="G6" i="7"/>
  <c r="G11" i="7" s="1"/>
  <c r="B37" i="4" l="1"/>
  <c r="C37" i="4"/>
  <c r="B38" i="4"/>
  <c r="C38" i="4"/>
  <c r="B39" i="4"/>
  <c r="C39" i="4"/>
</calcChain>
</file>

<file path=xl/sharedStrings.xml><?xml version="1.0" encoding="utf-8"?>
<sst xmlns="http://schemas.openxmlformats.org/spreadsheetml/2006/main" count="107" uniqueCount="93">
  <si>
    <t>Belgium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</si>
  <si>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</si>
  <si>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</si>
  <si>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</si>
  <si>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</si>
  <si>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</si>
  <si>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</si>
  <si>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</si>
  <si>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</si>
  <si>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</si>
  <si>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Luxembourg</t>
  </si>
  <si>
    <t>Netherlands</t>
  </si>
  <si>
    <t>Austria</t>
  </si>
  <si>
    <t>Poland</t>
  </si>
  <si>
    <t>Portugal</t>
  </si>
  <si>
    <t>Slovenia</t>
  </si>
  <si>
    <t>Finland</t>
  </si>
  <si>
    <t>Sweden</t>
  </si>
  <si>
    <t>United Kingdom</t>
  </si>
  <si>
    <t>Iceland</t>
  </si>
  <si>
    <t>Norway</t>
  </si>
  <si>
    <t>Switzerland</t>
  </si>
  <si>
    <t>Maksimum</t>
  </si>
  <si>
    <t>Miinimum</t>
  </si>
  <si>
    <t>United States</t>
  </si>
  <si>
    <t>Slovak Republic</t>
  </si>
  <si>
    <t>New Zealand</t>
  </si>
  <si>
    <t>Korea, Rep.</t>
  </si>
  <si>
    <t>Japan</t>
  </si>
  <si>
    <t>Israel</t>
  </si>
  <si>
    <t>Chile</t>
  </si>
  <si>
    <t>Canada</t>
  </si>
  <si>
    <t>Australia</t>
  </si>
  <si>
    <t>Riik</t>
  </si>
  <si>
    <t>Hind, tuh EUR</t>
  </si>
  <si>
    <t>Aritmeetiline keskmine</t>
  </si>
  <si>
    <t>Mean</t>
  </si>
  <si>
    <t>Standardviga</t>
  </si>
  <si>
    <t>Standard Error</t>
  </si>
  <si>
    <t>Mediaan</t>
  </si>
  <si>
    <t>Median</t>
  </si>
  <si>
    <t>Mood</t>
  </si>
  <si>
    <t>Mode</t>
  </si>
  <si>
    <t>Standardhälve</t>
  </si>
  <si>
    <t>Standard Deviation</t>
  </si>
  <si>
    <t>Sample Variance</t>
  </si>
  <si>
    <t>Püstakuse kordaja</t>
  </si>
  <si>
    <t>Kurtosis</t>
  </si>
  <si>
    <t>Asümmeetria kordaja</t>
  </si>
  <si>
    <t>Skewness</t>
  </si>
  <si>
    <t>Variatsioonamplituud</t>
  </si>
  <si>
    <t>Range</t>
  </si>
  <si>
    <t>Minimum</t>
  </si>
  <si>
    <t>Maximum</t>
  </si>
  <si>
    <t>Summa</t>
  </si>
  <si>
    <t>Sum</t>
  </si>
  <si>
    <t>Maht</t>
  </si>
  <si>
    <t>Count</t>
  </si>
  <si>
    <t>Valimi dispersioon</t>
  </si>
  <si>
    <t>http://www.sauga.pri.ee/statistika_excelis/</t>
  </si>
  <si>
    <t>Kuupäev</t>
  </si>
  <si>
    <t>Käive, tuh eurot</t>
  </si>
  <si>
    <t>Kogumi maht</t>
  </si>
  <si>
    <t>n</t>
  </si>
  <si>
    <t>tuh €</t>
  </si>
  <si>
    <t>Sagedus</t>
  </si>
  <si>
    <t>Vahemik</t>
  </si>
  <si>
    <t>k</t>
  </si>
  <si>
    <t>alumine piir</t>
  </si>
  <si>
    <t>ülemine piir</t>
  </si>
  <si>
    <t>Vahemiku ülemine piir</t>
  </si>
  <si>
    <t>Vahemikku jäävate väärtuste osakaal</t>
  </si>
  <si>
    <t>Osakaal Tšebõšovi teoreemi järgi</t>
  </si>
  <si>
    <t>Kordaja</t>
  </si>
  <si>
    <t>Poe päevakäivete jaotus ja Tšebõšovi teoreem</t>
  </si>
  <si>
    <t>σ</t>
  </si>
  <si>
    <t>Netosissetulek elaniku kohta OECD riikides</t>
  </si>
  <si>
    <t>Netosissetulek, tuh USD</t>
  </si>
  <si>
    <t>Audi mudelite hindade jaotus</t>
  </si>
  <si>
    <t>Õpikust näide 3.1</t>
  </si>
  <si>
    <t>Õpikust näide 3.4</t>
  </si>
  <si>
    <t>Detailide läbimõõdu standardhälbe leidmine</t>
  </si>
  <si>
    <t>i</t>
  </si>
  <si>
    <t>Läbimõõt d, mm</t>
  </si>
  <si>
    <t>Erinevus keskmisest</t>
  </si>
  <si>
    <t>Erinevus ruudus</t>
  </si>
  <si>
    <t>erinevuste ruutude summa</t>
  </si>
  <si>
    <t>Õpikust näide 3.2</t>
  </si>
  <si>
    <t>Andmed õpikust joonise 3.8 jaoks</t>
  </si>
  <si>
    <t>Bin</t>
  </si>
  <si>
    <t>More</t>
  </si>
  <si>
    <t>Frequency</t>
  </si>
  <si>
    <t>Valimi standardhälve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</si>
</sst>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i/>
      <sz val="10"/>
      <color theme="1"/>
      <name val="Calibri"/>
      <family val="2"/>
      <charset val="186"/>
    </font>
    <font>
      <sz val="11"/>
      <name val="Arial"/>
      <family val="2"/>
      <charset val="186"/>
    </font>
    <font>
      <sz val="10"/>
      <name val="Arial Baltic"/>
      <charset val="186"/>
    </font>
    <font>
      <b/>
      <sz val="10"/>
      <name val="Arial Baltic"/>
      <family val="2"/>
      <charset val="186"/>
    </font>
    <font>
      <u/>
      <sz val="10"/>
      <color indexed="12"/>
      <name val="Arial"/>
      <family val="2"/>
      <charset val="186"/>
    </font>
    <font>
      <u/>
      <sz val="10"/>
      <color indexed="12"/>
      <name val="Calibri"/>
      <family val="2"/>
      <charset val="186"/>
      <scheme val="minor"/>
    </font>
    <font>
      <b/>
      <sz val="10"/>
      <color theme="1"/>
      <name val="Calibri"/>
      <family val="2"/>
      <charset val="186"/>
    </font>
    <font>
      <b/>
      <sz val="10"/>
      <name val="Arial Baltic"/>
      <charset val="186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5" fillId="0" borderId="0"/>
    <xf numFmtId="0" fontId="8" fillId="0" borderId="0"/>
    <xf numFmtId="0" fontId="9" fillId="0" borderId="0"/>
    <xf numFmtId="0" fontId="10" fillId="4" borderId="3">
      <alignment horizontal="center" vertical="center" wrapText="1"/>
    </xf>
    <xf numFmtId="0" fontId="11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3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6" fillId="0" borderId="0" xfId="1"/>
    <xf numFmtId="2" fontId="6" fillId="2" borderId="0" xfId="1" applyNumberFormat="1" applyFill="1"/>
    <xf numFmtId="164" fontId="6" fillId="0" borderId="0" xfId="1" applyNumberFormat="1"/>
    <xf numFmtId="0" fontId="6" fillId="3" borderId="0" xfId="1" applyFill="1" applyAlignment="1">
      <alignment horizontal="center"/>
    </xf>
    <xf numFmtId="0" fontId="5" fillId="0" borderId="0" xfId="2"/>
    <xf numFmtId="0" fontId="7" fillId="0" borderId="1" xfId="2" applyFont="1" applyFill="1" applyBorder="1" applyAlignment="1">
      <alignment horizontal="centerContinuous"/>
    </xf>
    <xf numFmtId="0" fontId="5" fillId="0" borderId="0" xfId="2" applyFill="1" applyBorder="1" applyAlignment="1"/>
    <xf numFmtId="2" fontId="5" fillId="0" borderId="0" xfId="2" applyNumberFormat="1" applyFill="1" applyBorder="1" applyAlignment="1"/>
    <xf numFmtId="165" fontId="5" fillId="0" borderId="0" xfId="2" applyNumberFormat="1" applyFill="1" applyBorder="1" applyAlignment="1"/>
    <xf numFmtId="0" fontId="5" fillId="0" borderId="2" xfId="2" applyFill="1" applyBorder="1" applyAlignment="1"/>
    <xf numFmtId="0" fontId="5" fillId="3" borderId="0" xfId="2" applyFill="1"/>
    <xf numFmtId="0" fontId="12" fillId="0" borderId="0" xfId="6" applyFont="1" applyAlignment="1" applyProtection="1"/>
    <xf numFmtId="0" fontId="4" fillId="0" borderId="0" xfId="1" applyFont="1"/>
    <xf numFmtId="0" fontId="13" fillId="0" borderId="0" xfId="7" applyFont="1"/>
    <xf numFmtId="0" fontId="3" fillId="0" borderId="0" xfId="7"/>
    <xf numFmtId="0" fontId="3" fillId="3" borderId="0" xfId="7" applyFill="1" applyAlignment="1">
      <alignment horizontal="center" wrapText="1"/>
    </xf>
    <xf numFmtId="0" fontId="3" fillId="3" borderId="0" xfId="7" applyFill="1"/>
    <xf numFmtId="0" fontId="3" fillId="3" borderId="0" xfId="7" applyFill="1" applyAlignment="1">
      <alignment wrapText="1"/>
    </xf>
    <xf numFmtId="14" fontId="3" fillId="0" borderId="0" xfId="7" applyNumberFormat="1"/>
    <xf numFmtId="164" fontId="3" fillId="0" borderId="0" xfId="7" applyNumberFormat="1"/>
    <xf numFmtId="0" fontId="3" fillId="0" borderId="0" xfId="7" applyAlignment="1">
      <alignment horizontal="right"/>
    </xf>
    <xf numFmtId="0" fontId="3" fillId="0" borderId="0" xfId="7" applyAlignment="1">
      <alignment horizontal="center"/>
    </xf>
    <xf numFmtId="2" fontId="3" fillId="0" borderId="0" xfId="7" applyNumberFormat="1"/>
    <xf numFmtId="0" fontId="3" fillId="0" borderId="0" xfId="7" quotePrefix="1"/>
    <xf numFmtId="0" fontId="14" fillId="0" borderId="0" xfId="9" applyFont="1"/>
    <xf numFmtId="0" fontId="11" fillId="0" borderId="0" xfId="6" applyAlignment="1" applyProtection="1"/>
    <xf numFmtId="0" fontId="3" fillId="0" borderId="0" xfId="7" applyAlignment="1">
      <alignment horizontal="left"/>
    </xf>
    <xf numFmtId="0" fontId="7" fillId="0" borderId="0" xfId="7" applyFont="1" applyAlignment="1">
      <alignment horizontal="center"/>
    </xf>
    <xf numFmtId="0" fontId="3" fillId="0" borderId="0" xfId="1" applyFont="1"/>
    <xf numFmtId="0" fontId="13" fillId="0" borderId="0" xfId="1" applyFont="1"/>
    <xf numFmtId="165" fontId="3" fillId="0" borderId="0" xfId="7" applyNumberFormat="1"/>
    <xf numFmtId="0" fontId="13" fillId="0" borderId="0" xfId="2" applyFont="1"/>
    <xf numFmtId="0" fontId="15" fillId="0" borderId="0" xfId="0" applyFont="1"/>
    <xf numFmtId="0" fontId="0" fillId="3" borderId="0" xfId="0" applyFill="1" applyAlignment="1">
      <alignment horizontal="center" wrapText="1"/>
    </xf>
    <xf numFmtId="0" fontId="0" fillId="0" borderId="0" xfId="0" applyAlignment="1">
      <alignment horizontal="right"/>
    </xf>
    <xf numFmtId="164" fontId="0" fillId="5" borderId="0" xfId="0" applyNumberFormat="1" applyFill="1"/>
    <xf numFmtId="0" fontId="0" fillId="0" borderId="0" xfId="0" applyFill="1" applyBorder="1" applyAlignment="1"/>
    <xf numFmtId="0" fontId="0" fillId="0" borderId="2" xfId="0" applyFill="1" applyBorder="1" applyAlignment="1"/>
    <xf numFmtId="0" fontId="16" fillId="0" borderId="1" xfId="0" applyFont="1" applyFill="1" applyBorder="1" applyAlignment="1">
      <alignment horizontal="center"/>
    </xf>
    <xf numFmtId="0" fontId="0" fillId="0" borderId="0" xfId="0" applyNumberFormat="1" applyFill="1" applyBorder="1" applyAlignment="1"/>
    <xf numFmtId="0" fontId="2" fillId="0" borderId="0" xfId="2" applyFont="1"/>
    <xf numFmtId="165" fontId="5" fillId="0" borderId="0" xfId="2" applyNumberFormat="1"/>
    <xf numFmtId="0" fontId="1" fillId="0" borderId="0" xfId="7" applyFont="1" applyAlignment="1">
      <alignment horizontal="left"/>
    </xf>
  </cellXfs>
  <cellStyles count="10">
    <cellStyle name="Hyperlink" xfId="6" builtinId="8"/>
    <cellStyle name="Normal" xfId="0" builtinId="0"/>
    <cellStyle name="Normal 2" xfId="1"/>
    <cellStyle name="Normal 2 2" xfId="3"/>
    <cellStyle name="Normal 3" xfId="2"/>
    <cellStyle name="Normal 4" xfId="4"/>
    <cellStyle name="Normal 5" xfId="7"/>
    <cellStyle name="Normal_varieerumine" xfId="9"/>
    <cellStyle name="Percent 2" xfId="8"/>
    <cellStyle name="Veeru pealkiri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t-EE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'J3.8'!$H$11:$H$21</c:f>
              <c:strCache>
                <c:ptCount val="11"/>
                <c:pt idx="0">
                  <c:v>15,88</c:v>
                </c:pt>
                <c:pt idx="1">
                  <c:v>31,762</c:v>
                </c:pt>
                <c:pt idx="2">
                  <c:v>47,644</c:v>
                </c:pt>
                <c:pt idx="3">
                  <c:v>63,526</c:v>
                </c:pt>
                <c:pt idx="4">
                  <c:v>79,408</c:v>
                </c:pt>
                <c:pt idx="5">
                  <c:v>95,29</c:v>
                </c:pt>
                <c:pt idx="6">
                  <c:v>111,172</c:v>
                </c:pt>
                <c:pt idx="7">
                  <c:v>127,054</c:v>
                </c:pt>
                <c:pt idx="8">
                  <c:v>142,936</c:v>
                </c:pt>
                <c:pt idx="9">
                  <c:v>158,818</c:v>
                </c:pt>
                <c:pt idx="10">
                  <c:v>More</c:v>
                </c:pt>
              </c:strCache>
            </c:strRef>
          </c:cat>
          <c:val>
            <c:numRef>
              <c:f>'J3.8'!$I$11:$I$21</c:f>
              <c:numCache>
                <c:formatCode>General</c:formatCode>
                <c:ptCount val="11"/>
                <c:pt idx="0">
                  <c:v>1</c:v>
                </c:pt>
                <c:pt idx="1">
                  <c:v>30</c:v>
                </c:pt>
                <c:pt idx="2">
                  <c:v>48</c:v>
                </c:pt>
                <c:pt idx="3">
                  <c:v>18</c:v>
                </c:pt>
                <c:pt idx="4">
                  <c:v>4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638528"/>
        <c:axId val="269760000"/>
      </c:barChart>
      <c:catAx>
        <c:axId val="16963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Bin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69760000"/>
        <c:crosses val="autoZero"/>
        <c:auto val="1"/>
        <c:lblAlgn val="ctr"/>
        <c:lblOffset val="100"/>
        <c:noMultiLvlLbl val="0"/>
      </c:catAx>
      <c:valAx>
        <c:axId val="269760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9638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t-EE"/>
              <a:t>Histogram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'J3.8'!$H$36:$H$44</c:f>
              <c:strCache>
                <c:ptCount val="9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More</c:v>
                </c:pt>
              </c:strCache>
            </c:strRef>
          </c:cat>
          <c:val>
            <c:numRef>
              <c:f>'J3.8'!$I$36:$I$44</c:f>
              <c:numCache>
                <c:formatCode>General</c:formatCode>
                <c:ptCount val="9"/>
                <c:pt idx="0">
                  <c:v>8</c:v>
                </c:pt>
                <c:pt idx="1">
                  <c:v>50</c:v>
                </c:pt>
                <c:pt idx="2">
                  <c:v>30</c:v>
                </c:pt>
                <c:pt idx="3">
                  <c:v>14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814336"/>
        <c:axId val="364971136"/>
      </c:barChart>
      <c:catAx>
        <c:axId val="36481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Bin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364971136"/>
        <c:crosses val="autoZero"/>
        <c:auto val="1"/>
        <c:lblAlgn val="ctr"/>
        <c:lblOffset val="100"/>
        <c:noMultiLvlLbl val="0"/>
      </c:catAx>
      <c:valAx>
        <c:axId val="364971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t-EE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364814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160020</xdr:colOff>
          <xdr:row>11</xdr:row>
          <xdr:rowOff>45720</xdr:rowOff>
        </xdr:from>
        <xdr:to>
          <xdr:col>6</xdr:col>
          <xdr:colOff>99060</xdr:colOff>
          <xdr:row>13</xdr:row>
          <xdr:rowOff>167640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4</xdr:col>
      <xdr:colOff>312420</xdr:colOff>
      <xdr:row>16</xdr:row>
      <xdr:rowOff>68580</xdr:rowOff>
    </xdr:from>
    <xdr:to>
      <xdr:col>7</xdr:col>
      <xdr:colOff>320040</xdr:colOff>
      <xdr:row>18</xdr:row>
      <xdr:rowOff>160020</xdr:rowOff>
    </xdr:to>
    <xdr:sp macro="" textlink="">
      <xdr:nvSpPr>
        <xdr:cNvPr id="2" name="Line Callout 1 1"/>
        <xdr:cNvSpPr/>
      </xdr:nvSpPr>
      <xdr:spPr>
        <a:xfrm>
          <a:off x="3596640" y="3177540"/>
          <a:ext cx="1836420" cy="457200"/>
        </a:xfrm>
        <a:prstGeom prst="borderCallout1">
          <a:avLst>
            <a:gd name="adj1" fmla="val 18750"/>
            <a:gd name="adj2" fmla="val -8333"/>
            <a:gd name="adj3" fmla="val -14773"/>
            <a:gd name="adj4" fmla="val -15511"/>
          </a:avLst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t-EE" sz="1100"/>
            <a:t>Sama arvutuse teeb funktsioon STDEV.P</a:t>
          </a:r>
        </a:p>
      </xdr:txBody>
    </xdr:sp>
    <xdr:clientData/>
  </xdr:twoCellAnchor>
  <xdr:twoCellAnchor>
    <xdr:from>
      <xdr:col>4</xdr:col>
      <xdr:colOff>45720</xdr:colOff>
      <xdr:row>4</xdr:row>
      <xdr:rowOff>22860</xdr:rowOff>
    </xdr:from>
    <xdr:to>
      <xdr:col>9</xdr:col>
      <xdr:colOff>601980</xdr:colOff>
      <xdr:row>7</xdr:row>
      <xdr:rowOff>106680</xdr:rowOff>
    </xdr:to>
    <xdr:sp macro="" textlink="">
      <xdr:nvSpPr>
        <xdr:cNvPr id="4" name="TextBox 3"/>
        <xdr:cNvSpPr txBox="1"/>
      </xdr:nvSpPr>
      <xdr:spPr>
        <a:xfrm>
          <a:off x="3329940" y="937260"/>
          <a:ext cx="3604260" cy="63246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100"/>
            <a:t>Standardhälbe arvutamise</a:t>
          </a:r>
          <a:r>
            <a:rPr lang="et-EE" sz="1100" baseline="0"/>
            <a:t> protseduur. Praktikas pole seda protseduuri vaja läbi teha, tuleb kasutada funktsiooni STDEV.P</a:t>
          </a:r>
          <a:endParaRPr lang="et-E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617220</xdr:colOff>
          <xdr:row>9</xdr:row>
          <xdr:rowOff>15240</xdr:rowOff>
        </xdr:from>
        <xdr:to>
          <xdr:col>4</xdr:col>
          <xdr:colOff>1021080</xdr:colOff>
          <xdr:row>9</xdr:row>
          <xdr:rowOff>167640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5</xdr:row>
          <xdr:rowOff>22860</xdr:rowOff>
        </xdr:from>
        <xdr:to>
          <xdr:col>5</xdr:col>
          <xdr:colOff>441960</xdr:colOff>
          <xdr:row>6</xdr:row>
          <xdr:rowOff>15240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</xdr:colOff>
      <xdr:row>24</xdr:row>
      <xdr:rowOff>129540</xdr:rowOff>
    </xdr:from>
    <xdr:to>
      <xdr:col>5</xdr:col>
      <xdr:colOff>312420</xdr:colOff>
      <xdr:row>27</xdr:row>
      <xdr:rowOff>152400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493520" y="2941320"/>
          <a:ext cx="4274820" cy="548640"/>
        </a:xfrm>
        <a:prstGeom prst="rect">
          <a:avLst/>
        </a:prstGeom>
        <a:ln>
          <a:headEnd/>
          <a:tailEnd/>
        </a:ln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t-EE" sz="1000" b="1" i="0" u="none" strike="noStrike" baseline="0">
              <a:solidFill>
                <a:srgbClr val="000000"/>
              </a:solidFill>
              <a:latin typeface="+mn-lt"/>
              <a:cs typeface="Arial"/>
            </a:rPr>
            <a:t>Märkus: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Kui  nupureal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"/>
            </a:rPr>
            <a:t>Data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puudub valik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"/>
            </a:rPr>
            <a:t>Data Analysis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, tuleb see sinna lisada. Selleks valida menüüst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"/>
            </a:rPr>
            <a:t>Tools/Add-Ins</a:t>
          </a: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 ning lisada vahend </a:t>
          </a:r>
          <a:r>
            <a:rPr lang="et-EE" sz="1000" b="0" i="1" u="none" strike="noStrike" baseline="0">
              <a:solidFill>
                <a:srgbClr val="000000"/>
              </a:solidFill>
              <a:latin typeface="+mn-lt"/>
              <a:cs typeface="Arial"/>
            </a:rPr>
            <a:t>Analysis Toolpak</a:t>
          </a:r>
        </a:p>
        <a:p>
          <a:pPr algn="l" rtl="0">
            <a:defRPr sz="1000"/>
          </a:pPr>
          <a:r>
            <a:rPr lang="et-EE" sz="1000" b="0" i="0" u="none" strike="noStrike" baseline="0">
              <a:solidFill>
                <a:srgbClr val="000000"/>
              </a:solidFill>
              <a:latin typeface="+mn-lt"/>
              <a:cs typeface="Arial"/>
            </a:rPr>
            <a:t>Võid vaadata ka demot:</a:t>
          </a:r>
          <a:endParaRPr lang="et-EE">
            <a:latin typeface="+mn-lt"/>
          </a:endParaRPr>
        </a:p>
      </xdr:txBody>
    </xdr:sp>
    <xdr:clientData/>
  </xdr:twoCellAnchor>
  <xdr:twoCellAnchor>
    <xdr:from>
      <xdr:col>2</xdr:col>
      <xdr:colOff>373380</xdr:colOff>
      <xdr:row>1</xdr:row>
      <xdr:rowOff>30480</xdr:rowOff>
    </xdr:from>
    <xdr:to>
      <xdr:col>4</xdr:col>
      <xdr:colOff>1348740</xdr:colOff>
      <xdr:row>7</xdr:row>
      <xdr:rowOff>83820</xdr:rowOff>
    </xdr:to>
    <xdr:sp macro="" textlink="">
      <xdr:nvSpPr>
        <xdr:cNvPr id="9" name="TextBox 8"/>
        <xdr:cNvSpPr txBox="1"/>
      </xdr:nvSpPr>
      <xdr:spPr>
        <a:xfrm>
          <a:off x="1821180" y="205740"/>
          <a:ext cx="3604260" cy="110490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100"/>
            <a:t>Audi mudelite hindade jaotus. Kokku 114 erinevat mudelit. Hinnad on võetud portaalist auto24.ee</a:t>
          </a:r>
          <a:r>
            <a:rPr lang="et-EE" sz="1100" baseline="0"/>
            <a:t> (6. veebr 2015).</a:t>
          </a:r>
        </a:p>
        <a:p>
          <a:r>
            <a:rPr lang="et-EE" sz="1100"/>
            <a:t>On leitud seda andmekogumit kirjeldavad statistilised suurused. Kasutati andmenalüüsi vahendit </a:t>
          </a:r>
          <a:r>
            <a:rPr lang="et-EE" sz="1100" i="1"/>
            <a:t>Descriptive Statistics </a:t>
          </a:r>
          <a:r>
            <a:rPr lang="et-EE" sz="1100"/>
            <a:t>komplektist </a:t>
          </a:r>
          <a:r>
            <a:rPr lang="et-EE" sz="1100" i="1"/>
            <a:t>Data Analysis</a:t>
          </a:r>
          <a:r>
            <a:rPr lang="et-EE" sz="1100"/>
            <a:t>.</a:t>
          </a:r>
        </a:p>
        <a:p>
          <a:endParaRPr lang="et-EE" sz="1100"/>
        </a:p>
      </xdr:txBody>
    </xdr:sp>
    <xdr:clientData/>
  </xdr:twoCellAnchor>
  <xdr:twoCellAnchor>
    <xdr:from>
      <xdr:col>9</xdr:col>
      <xdr:colOff>228600</xdr:colOff>
      <xdr:row>9</xdr:row>
      <xdr:rowOff>0</xdr:rowOff>
    </xdr:from>
    <xdr:to>
      <xdr:col>15</xdr:col>
      <xdr:colOff>228600</xdr:colOff>
      <xdr:row>25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243840</xdr:colOff>
      <xdr:row>2</xdr:row>
      <xdr:rowOff>22860</xdr:rowOff>
    </xdr:from>
    <xdr:to>
      <xdr:col>15</xdr:col>
      <xdr:colOff>190500</xdr:colOff>
      <xdr:row>7</xdr:row>
      <xdr:rowOff>38100</xdr:rowOff>
    </xdr:to>
    <xdr:sp macro="" textlink="">
      <xdr:nvSpPr>
        <xdr:cNvPr id="5" name="TextBox 4"/>
        <xdr:cNvSpPr txBox="1"/>
      </xdr:nvSpPr>
      <xdr:spPr>
        <a:xfrm>
          <a:off x="8138160" y="373380"/>
          <a:ext cx="3604260" cy="89154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100"/>
            <a:t>Histogrammi tegemiseks on kasutatud vahendit </a:t>
          </a:r>
          <a:r>
            <a:rPr lang="et-EE" sz="1100" i="1"/>
            <a:t>Histogram</a:t>
          </a:r>
          <a:r>
            <a:rPr lang="et-EE" sz="1100"/>
            <a:t> komplektist </a:t>
          </a:r>
          <a:r>
            <a:rPr lang="et-EE" sz="1100" i="1"/>
            <a:t>Data Analysis</a:t>
          </a:r>
          <a:r>
            <a:rPr lang="et-EE" sz="1100"/>
            <a:t>. Klasside piirid on lastud valida</a:t>
          </a:r>
          <a:r>
            <a:rPr lang="et-EE" sz="1100" baseline="0"/>
            <a:t> automaatselt. Selleks tuleb histogrammi aknas jätta valik </a:t>
          </a:r>
          <a:r>
            <a:rPr lang="et-EE" sz="1100" i="1" baseline="0"/>
            <a:t>Bins</a:t>
          </a:r>
          <a:r>
            <a:rPr lang="et-EE" sz="1100" baseline="0"/>
            <a:t> tühjaks</a:t>
          </a:r>
          <a:endParaRPr lang="et-EE" sz="1100"/>
        </a:p>
      </xdr:txBody>
    </xdr:sp>
    <xdr:clientData/>
  </xdr:twoCellAnchor>
  <xdr:twoCellAnchor>
    <xdr:from>
      <xdr:col>9</xdr:col>
      <xdr:colOff>129540</xdr:colOff>
      <xdr:row>32</xdr:row>
      <xdr:rowOff>38100</xdr:rowOff>
    </xdr:from>
    <xdr:to>
      <xdr:col>15</xdr:col>
      <xdr:colOff>129540</xdr:colOff>
      <xdr:row>46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563880</xdr:colOff>
      <xdr:row>29</xdr:row>
      <xdr:rowOff>15240</xdr:rowOff>
    </xdr:from>
    <xdr:to>
      <xdr:col>9</xdr:col>
      <xdr:colOff>472440</xdr:colOff>
      <xdr:row>30</xdr:row>
      <xdr:rowOff>167640</xdr:rowOff>
    </xdr:to>
    <xdr:sp macro="" textlink="">
      <xdr:nvSpPr>
        <xdr:cNvPr id="7" name="TextBox 6"/>
        <xdr:cNvSpPr txBox="1"/>
      </xdr:nvSpPr>
      <xdr:spPr>
        <a:xfrm>
          <a:off x="6019800" y="5219700"/>
          <a:ext cx="2346960" cy="32766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t-EE" sz="1100"/>
            <a:t>Siin on klasside piirid ette antud.</a:t>
          </a:r>
        </a:p>
        <a:p>
          <a:endParaRPr lang="et-EE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JMAT\GRANAL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leviisorid"/>
      <sheetName val="Koolipoiss"/>
    </sheetNames>
    <sheetDataSet>
      <sheetData sheetId="0">
        <row r="2">
          <cell r="B2">
            <v>2500</v>
          </cell>
          <cell r="C2">
            <v>3500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auga.pri.ee/statistika_excel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B1" sqref="B1"/>
    </sheetView>
  </sheetViews>
  <sheetFormatPr defaultRowHeight="13.8" x14ac:dyDescent="0.3"/>
  <cols>
    <col min="1" max="1" width="17.77734375" style="1" customWidth="1"/>
    <col min="2" max="16384" width="8.88671875" style="1"/>
  </cols>
  <sheetData>
    <row r="1" spans="1:3" x14ac:dyDescent="0.3">
      <c r="A1" s="30" t="s">
        <v>79</v>
      </c>
    </row>
    <row r="2" spans="1:3" x14ac:dyDescent="0.3">
      <c r="A2" s="30" t="s">
        <v>76</v>
      </c>
    </row>
    <row r="3" spans="1:3" x14ac:dyDescent="0.3">
      <c r="B3" s="29" t="s">
        <v>77</v>
      </c>
    </row>
    <row r="4" spans="1:3" x14ac:dyDescent="0.3">
      <c r="A4" s="4" t="s">
        <v>33</v>
      </c>
      <c r="B4" s="4">
        <v>1995</v>
      </c>
      <c r="C4" s="4">
        <v>2012</v>
      </c>
    </row>
    <row r="5" spans="1:3" x14ac:dyDescent="0.3">
      <c r="A5" s="1" t="s">
        <v>32</v>
      </c>
      <c r="B5" s="3">
        <v>16.129429766326584</v>
      </c>
      <c r="C5" s="3">
        <v>52.162216215731888</v>
      </c>
    </row>
    <row r="6" spans="1:3" x14ac:dyDescent="0.3">
      <c r="A6" s="1" t="s">
        <v>12</v>
      </c>
      <c r="B6" s="3">
        <v>25.136001791113369</v>
      </c>
      <c r="C6" s="3">
        <v>38.997029490318553</v>
      </c>
    </row>
    <row r="7" spans="1:3" x14ac:dyDescent="0.3">
      <c r="A7" s="1" t="s">
        <v>0</v>
      </c>
      <c r="B7" s="3">
        <v>24.478866936635598</v>
      </c>
      <c r="C7" s="3">
        <v>35.850927008447243</v>
      </c>
    </row>
    <row r="8" spans="1:3" x14ac:dyDescent="0.3">
      <c r="A8" s="1" t="s">
        <v>31</v>
      </c>
      <c r="B8" s="3">
        <v>16.826874608108163</v>
      </c>
      <c r="C8" s="3">
        <v>42.59025463425575</v>
      </c>
    </row>
    <row r="9" spans="1:3" x14ac:dyDescent="0.3">
      <c r="A9" s="1" t="s">
        <v>30</v>
      </c>
      <c r="B9" s="3">
        <v>3.7667829042769498</v>
      </c>
      <c r="C9" s="3">
        <v>10.149556004159964</v>
      </c>
    </row>
    <row r="10" spans="1:3" x14ac:dyDescent="0.3">
      <c r="A10" s="1" t="s">
        <v>1</v>
      </c>
      <c r="B10" s="3">
        <v>4.5012050623448356</v>
      </c>
      <c r="C10" s="3">
        <v>13.587062805632405</v>
      </c>
    </row>
    <row r="11" spans="1:3" x14ac:dyDescent="0.3">
      <c r="A11" s="1" t="s">
        <v>2</v>
      </c>
      <c r="B11" s="3">
        <v>28.844284597771843</v>
      </c>
      <c r="C11" s="3">
        <v>47.920077034325949</v>
      </c>
    </row>
    <row r="12" spans="1:3" x14ac:dyDescent="0.3">
      <c r="A12" s="1" t="s">
        <v>4</v>
      </c>
      <c r="B12" s="3">
        <v>2.6444670511730477</v>
      </c>
      <c r="C12" s="3">
        <v>13.471068636516163</v>
      </c>
    </row>
    <row r="13" spans="1:3" x14ac:dyDescent="0.3">
      <c r="A13" s="1" t="s">
        <v>16</v>
      </c>
      <c r="B13" s="3">
        <v>20.522934061938528</v>
      </c>
      <c r="C13" s="3">
        <v>38.357358670725432</v>
      </c>
    </row>
    <row r="14" spans="1:3" x14ac:dyDescent="0.3">
      <c r="A14" s="1" t="s">
        <v>8</v>
      </c>
      <c r="B14" s="3">
        <v>23.211510908616461</v>
      </c>
      <c r="C14" s="3">
        <v>35.023874681849094</v>
      </c>
    </row>
    <row r="15" spans="1:3" x14ac:dyDescent="0.3">
      <c r="A15" s="1" t="s">
        <v>3</v>
      </c>
      <c r="B15" s="3">
        <v>26.211502746812851</v>
      </c>
      <c r="C15" s="3">
        <v>37.147025030609512</v>
      </c>
    </row>
    <row r="16" spans="1:3" x14ac:dyDescent="0.3">
      <c r="A16" s="1" t="s">
        <v>6</v>
      </c>
      <c r="B16" s="3">
        <v>11.187792464480458</v>
      </c>
      <c r="C16" s="3">
        <v>17.673046692939305</v>
      </c>
    </row>
    <row r="17" spans="1:3" x14ac:dyDescent="0.3">
      <c r="A17" s="1" t="s">
        <v>19</v>
      </c>
      <c r="B17" s="3">
        <v>21.790127431729889</v>
      </c>
      <c r="C17" s="3">
        <v>31.279882535054067</v>
      </c>
    </row>
    <row r="18" spans="1:3" x14ac:dyDescent="0.3">
      <c r="A18" s="1" t="s">
        <v>5</v>
      </c>
      <c r="B18" s="3">
        <v>14.955373710484418</v>
      </c>
      <c r="C18" s="3">
        <v>33.177755942081767</v>
      </c>
    </row>
    <row r="19" spans="1:3" x14ac:dyDescent="0.3">
      <c r="A19" s="1" t="s">
        <v>29</v>
      </c>
      <c r="B19" s="3">
        <v>13.248181144505466</v>
      </c>
      <c r="C19" s="3">
        <v>27.594610674301624</v>
      </c>
    </row>
    <row r="20" spans="1:3" x14ac:dyDescent="0.3">
      <c r="A20" s="1" t="s">
        <v>9</v>
      </c>
      <c r="B20" s="3">
        <v>16.700701491937899</v>
      </c>
      <c r="C20" s="3">
        <v>27.528016579408835</v>
      </c>
    </row>
    <row r="21" spans="1:3" x14ac:dyDescent="0.3">
      <c r="A21" s="1" t="s">
        <v>28</v>
      </c>
      <c r="B21" s="3">
        <v>34.936676388290245</v>
      </c>
      <c r="C21" s="3">
        <v>38.046744071398777</v>
      </c>
    </row>
    <row r="22" spans="1:3" x14ac:dyDescent="0.3">
      <c r="A22" s="1" t="s">
        <v>27</v>
      </c>
      <c r="B22" s="3">
        <v>10.920841890559402</v>
      </c>
      <c r="C22" s="3">
        <v>21.544948198744589</v>
      </c>
    </row>
    <row r="23" spans="1:3" x14ac:dyDescent="0.3">
      <c r="A23" s="1" t="s">
        <v>10</v>
      </c>
      <c r="B23" s="3">
        <v>40.024023589597796</v>
      </c>
      <c r="C23" s="3">
        <v>58.690610332151103</v>
      </c>
    </row>
    <row r="24" spans="1:3" x14ac:dyDescent="0.3">
      <c r="A24" s="1" t="s">
        <v>11</v>
      </c>
      <c r="B24" s="3">
        <v>23.317148083006764</v>
      </c>
      <c r="C24" s="3">
        <v>39.301101994952539</v>
      </c>
    </row>
    <row r="25" spans="1:3" x14ac:dyDescent="0.3">
      <c r="A25" s="1" t="s">
        <v>26</v>
      </c>
      <c r="B25" s="3">
        <v>13.741530348532368</v>
      </c>
      <c r="C25" s="3">
        <v>31.231828806534402</v>
      </c>
    </row>
    <row r="26" spans="1:3" x14ac:dyDescent="0.3">
      <c r="A26" s="1" t="s">
        <v>20</v>
      </c>
      <c r="B26" s="3">
        <v>25.714902886602857</v>
      </c>
      <c r="C26" s="3">
        <v>78.81251165342141</v>
      </c>
    </row>
    <row r="27" spans="1:3" x14ac:dyDescent="0.3">
      <c r="A27" s="1" t="s">
        <v>13</v>
      </c>
      <c r="B27" s="3">
        <v>3.0243824688442786</v>
      </c>
      <c r="C27" s="3">
        <v>10.462272046583088</v>
      </c>
    </row>
    <row r="28" spans="1:3" x14ac:dyDescent="0.3">
      <c r="A28" s="1" t="s">
        <v>14</v>
      </c>
      <c r="B28" s="3">
        <v>9.7820478563480115</v>
      </c>
      <c r="C28" s="3">
        <v>15.798312385256498</v>
      </c>
    </row>
    <row r="29" spans="1:3" x14ac:dyDescent="0.3">
      <c r="A29" s="1" t="s">
        <v>25</v>
      </c>
      <c r="B29" s="3">
        <v>3.7283506331978429</v>
      </c>
      <c r="C29" s="3">
        <v>13.22930589457247</v>
      </c>
    </row>
    <row r="30" spans="1:3" x14ac:dyDescent="0.3">
      <c r="A30" s="1" t="s">
        <v>15</v>
      </c>
      <c r="B30" s="3">
        <v>8.8681357075584764</v>
      </c>
      <c r="C30" s="3">
        <v>18.083094943183436</v>
      </c>
    </row>
    <row r="31" spans="1:3" x14ac:dyDescent="0.3">
      <c r="A31" s="1" t="s">
        <v>7</v>
      </c>
      <c r="B31" s="3">
        <v>13.093024320555907</v>
      </c>
      <c r="C31" s="3">
        <v>23.208400680333835</v>
      </c>
    </row>
    <row r="32" spans="1:3" x14ac:dyDescent="0.3">
      <c r="A32" s="1" t="s">
        <v>17</v>
      </c>
      <c r="B32" s="3">
        <v>24.799931815827208</v>
      </c>
      <c r="C32" s="3">
        <v>48.980258979900675</v>
      </c>
    </row>
    <row r="33" spans="1:3" x14ac:dyDescent="0.3">
      <c r="A33" s="1" t="s">
        <v>21</v>
      </c>
      <c r="B33" s="3">
        <v>38.770940628388111</v>
      </c>
      <c r="C33" s="3">
        <v>70.071257100448292</v>
      </c>
    </row>
    <row r="34" spans="1:3" x14ac:dyDescent="0.3">
      <c r="A34" s="1" t="s">
        <v>18</v>
      </c>
      <c r="B34" s="3">
        <v>17.482319349053924</v>
      </c>
      <c r="C34" s="3">
        <v>32.905831899785461</v>
      </c>
    </row>
    <row r="35" spans="1:3" x14ac:dyDescent="0.3">
      <c r="A35" s="1" t="s">
        <v>24</v>
      </c>
      <c r="B35" s="3">
        <v>25.239837705816214</v>
      </c>
      <c r="C35" s="3">
        <v>44.800805603397748</v>
      </c>
    </row>
    <row r="37" spans="1:3" x14ac:dyDescent="0.3">
      <c r="A37" s="1" t="s">
        <v>23</v>
      </c>
      <c r="B37" s="2">
        <f>MIN(B5:B35)</f>
        <v>2.6444670511730477</v>
      </c>
      <c r="C37" s="2">
        <f>MIN(C5:C35)</f>
        <v>10.149556004159964</v>
      </c>
    </row>
    <row r="38" spans="1:3" x14ac:dyDescent="0.3">
      <c r="A38" s="1" t="s">
        <v>22</v>
      </c>
      <c r="B38" s="2">
        <f>MAX(B5:B35)</f>
        <v>40.024023589597796</v>
      </c>
      <c r="C38" s="2">
        <f>MAX(C5:C35)</f>
        <v>78.81251165342141</v>
      </c>
    </row>
    <row r="39" spans="1:3" x14ac:dyDescent="0.3">
      <c r="A39" s="13" t="s">
        <v>50</v>
      </c>
      <c r="B39" s="2">
        <f>B38-B37</f>
        <v>37.379556538424751</v>
      </c>
      <c r="C39" s="2">
        <f>C38-C37</f>
        <v>68.662955649261448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6"/>
  <sheetViews>
    <sheetView workbookViewId="0">
      <selection activeCell="D16" sqref="D16"/>
    </sheetView>
  </sheetViews>
  <sheetFormatPr defaultRowHeight="14.4" x14ac:dyDescent="0.3"/>
  <cols>
    <col min="1" max="1" width="19.6640625" customWidth="1"/>
    <col min="3" max="3" width="10.44140625" customWidth="1"/>
  </cols>
  <sheetData>
    <row r="1" spans="1:5" x14ac:dyDescent="0.3">
      <c r="A1" s="30" t="s">
        <v>87</v>
      </c>
    </row>
    <row r="2" spans="1:5" x14ac:dyDescent="0.3">
      <c r="A2" s="33" t="s">
        <v>81</v>
      </c>
    </row>
    <row r="4" spans="1:5" ht="28.8" x14ac:dyDescent="0.3">
      <c r="A4" s="34" t="s">
        <v>82</v>
      </c>
      <c r="B4" s="34" t="s">
        <v>83</v>
      </c>
      <c r="C4" s="34" t="s">
        <v>84</v>
      </c>
      <c r="D4" s="34" t="s">
        <v>85</v>
      </c>
    </row>
    <row r="5" spans="1:5" x14ac:dyDescent="0.3">
      <c r="A5">
        <v>1</v>
      </c>
      <c r="B5">
        <v>12.3</v>
      </c>
      <c r="C5">
        <f>B5-$B$11</f>
        <v>0.25999999999999979</v>
      </c>
      <c r="D5">
        <f>C5^2</f>
        <v>6.7599999999999882E-2</v>
      </c>
    </row>
    <row r="6" spans="1:5" x14ac:dyDescent="0.3">
      <c r="A6">
        <v>2</v>
      </c>
      <c r="B6">
        <v>11.9</v>
      </c>
      <c r="C6">
        <f t="shared" ref="C6:C9" si="0">B6-$B$11</f>
        <v>-0.14000000000000057</v>
      </c>
      <c r="D6">
        <f t="shared" ref="D6:D9" si="1">C6^2</f>
        <v>1.9600000000000159E-2</v>
      </c>
    </row>
    <row r="7" spans="1:5" x14ac:dyDescent="0.3">
      <c r="A7">
        <v>3</v>
      </c>
      <c r="B7">
        <v>12</v>
      </c>
      <c r="C7">
        <f t="shared" si="0"/>
        <v>-4.0000000000000924E-2</v>
      </c>
      <c r="D7">
        <f t="shared" si="1"/>
        <v>1.6000000000000738E-3</v>
      </c>
    </row>
    <row r="8" spans="1:5" x14ac:dyDescent="0.3">
      <c r="A8">
        <v>4</v>
      </c>
      <c r="B8">
        <v>11.8</v>
      </c>
      <c r="C8">
        <f t="shared" si="0"/>
        <v>-0.24000000000000021</v>
      </c>
      <c r="D8">
        <f t="shared" si="1"/>
        <v>5.7600000000000103E-2</v>
      </c>
    </row>
    <row r="9" spans="1:5" x14ac:dyDescent="0.3">
      <c r="A9">
        <v>5</v>
      </c>
      <c r="B9">
        <v>12.2</v>
      </c>
      <c r="C9">
        <f t="shared" si="0"/>
        <v>0.15999999999999837</v>
      </c>
      <c r="D9">
        <f t="shared" si="1"/>
        <v>2.5599999999999477E-2</v>
      </c>
    </row>
    <row r="11" spans="1:5" x14ac:dyDescent="0.3">
      <c r="A11" t="s">
        <v>35</v>
      </c>
      <c r="B11">
        <f>AVERAGE(B5:B9)</f>
        <v>12.040000000000001</v>
      </c>
      <c r="D11">
        <f>SUM(D5:D10)</f>
        <v>0.17199999999999971</v>
      </c>
      <c r="E11" t="s">
        <v>86</v>
      </c>
    </row>
    <row r="13" spans="1:5" x14ac:dyDescent="0.3">
      <c r="C13" s="35" t="s">
        <v>43</v>
      </c>
      <c r="D13" s="36">
        <f>SQRT(D11/5)</f>
        <v>0.18547236990991392</v>
      </c>
    </row>
    <row r="16" spans="1:5" x14ac:dyDescent="0.3">
      <c r="C16" s="35" t="s">
        <v>43</v>
      </c>
      <c r="D16" s="36">
        <f>_xlfn.STDEV.P(B5:B9)</f>
        <v>0.18547236990991392</v>
      </c>
    </row>
  </sheetData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DSMT4" shapeId="7169" r:id="rId3">
          <objectPr defaultSize="0" autoPict="0" r:id="rId4">
            <anchor moveWithCells="1">
              <from>
                <xdr:col>4</xdr:col>
                <xdr:colOff>160020</xdr:colOff>
                <xdr:row>11</xdr:row>
                <xdr:rowOff>45720</xdr:rowOff>
              </from>
              <to>
                <xdr:col>6</xdr:col>
                <xdr:colOff>99060</xdr:colOff>
                <xdr:row>13</xdr:row>
                <xdr:rowOff>167640</xdr:rowOff>
              </to>
            </anchor>
          </objectPr>
        </oleObject>
      </mc:Choice>
      <mc:Fallback>
        <oleObject progId="Equation.DSMT4" shapeId="716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9"/>
  <sheetViews>
    <sheetView workbookViewId="0">
      <selection activeCell="E1" sqref="E1"/>
    </sheetView>
  </sheetViews>
  <sheetFormatPr defaultRowHeight="13.8" x14ac:dyDescent="0.3"/>
  <cols>
    <col min="1" max="1" width="9.88671875" style="15" bestFit="1" customWidth="1"/>
    <col min="2" max="4" width="8.88671875" style="15"/>
    <col min="5" max="5" width="18.44140625" style="15" customWidth="1"/>
    <col min="6" max="6" width="10.44140625" style="15" customWidth="1"/>
    <col min="7" max="16384" width="8.88671875" style="15"/>
  </cols>
  <sheetData>
    <row r="1" spans="1:8" x14ac:dyDescent="0.3">
      <c r="A1" s="14" t="s">
        <v>80</v>
      </c>
    </row>
    <row r="2" spans="1:8" x14ac:dyDescent="0.3">
      <c r="A2" s="14" t="s">
        <v>74</v>
      </c>
    </row>
    <row r="4" spans="1:8" ht="27.6" x14ac:dyDescent="0.3">
      <c r="A4" s="17" t="s">
        <v>60</v>
      </c>
      <c r="B4" s="18" t="s">
        <v>61</v>
      </c>
    </row>
    <row r="5" spans="1:8" x14ac:dyDescent="0.3">
      <c r="A5" s="19">
        <v>35583</v>
      </c>
      <c r="B5" s="20">
        <v>10.56491373801917</v>
      </c>
      <c r="E5" s="27" t="s">
        <v>62</v>
      </c>
      <c r="F5" s="28" t="s">
        <v>63</v>
      </c>
      <c r="G5" s="15">
        <f>COUNT(B5:B149)</f>
        <v>145</v>
      </c>
    </row>
    <row r="6" spans="1:8" x14ac:dyDescent="0.3">
      <c r="A6" s="19">
        <v>35584</v>
      </c>
      <c r="B6" s="20">
        <v>8.5798530351437705</v>
      </c>
      <c r="E6" s="43" t="s">
        <v>35</v>
      </c>
      <c r="F6" s="22"/>
      <c r="G6" s="23">
        <f>AVERAGE(B5:B149)</f>
        <v>15.818350886856893</v>
      </c>
      <c r="H6" s="15" t="s">
        <v>64</v>
      </c>
    </row>
    <row r="7" spans="1:8" x14ac:dyDescent="0.3">
      <c r="A7" s="19">
        <v>35585</v>
      </c>
      <c r="B7" s="20">
        <v>9.5030095846645359</v>
      </c>
      <c r="E7" s="27" t="s">
        <v>43</v>
      </c>
      <c r="F7" s="22" t="s">
        <v>75</v>
      </c>
      <c r="G7" s="23">
        <f>STDEVP(B5:B149)</f>
        <v>10.302977077269839</v>
      </c>
      <c r="H7" s="15" t="s">
        <v>64</v>
      </c>
    </row>
    <row r="8" spans="1:8" x14ac:dyDescent="0.3">
      <c r="A8" s="19">
        <v>35586</v>
      </c>
      <c r="B8" s="20">
        <v>7.8244153354632591</v>
      </c>
    </row>
    <row r="9" spans="1:8" x14ac:dyDescent="0.3">
      <c r="A9" s="19">
        <v>35587</v>
      </c>
      <c r="B9" s="20">
        <v>11.702555910543131</v>
      </c>
      <c r="E9" s="15" t="s">
        <v>73</v>
      </c>
      <c r="F9" s="28" t="s">
        <v>67</v>
      </c>
      <c r="G9" s="15">
        <v>2</v>
      </c>
    </row>
    <row r="10" spans="1:8" x14ac:dyDescent="0.3">
      <c r="A10" s="19">
        <v>35590</v>
      </c>
      <c r="B10" s="20">
        <v>7.7682364217252386</v>
      </c>
      <c r="E10" s="27" t="s">
        <v>66</v>
      </c>
      <c r="F10" s="15" t="s">
        <v>68</v>
      </c>
      <c r="G10" s="31">
        <f>G6-2*G7</f>
        <v>-4.7876032676827851</v>
      </c>
      <c r="H10" s="15" t="s">
        <v>64</v>
      </c>
    </row>
    <row r="11" spans="1:8" x14ac:dyDescent="0.3">
      <c r="A11" s="19">
        <v>35591</v>
      </c>
      <c r="B11" s="20">
        <v>8.9197603833865813</v>
      </c>
      <c r="F11" s="15" t="s">
        <v>69</v>
      </c>
      <c r="G11" s="31">
        <f>G6+2*G7</f>
        <v>36.424305041396572</v>
      </c>
      <c r="H11" s="15" t="s">
        <v>64</v>
      </c>
    </row>
    <row r="12" spans="1:8" x14ac:dyDescent="0.3">
      <c r="A12" s="19">
        <v>35592</v>
      </c>
      <c r="B12" s="20">
        <v>8.1056869009584656</v>
      </c>
      <c r="G12" s="23"/>
    </row>
    <row r="13" spans="1:8" ht="27.6" x14ac:dyDescent="0.3">
      <c r="A13" s="19">
        <v>35593</v>
      </c>
      <c r="B13" s="20">
        <v>15.204549520766774</v>
      </c>
      <c r="E13"/>
      <c r="F13" s="16" t="s">
        <v>70</v>
      </c>
      <c r="G13" s="17" t="s">
        <v>65</v>
      </c>
    </row>
    <row r="14" spans="1:8" ht="14.4" x14ac:dyDescent="0.3">
      <c r="A14" s="19">
        <v>35594</v>
      </c>
      <c r="B14" s="20">
        <v>20.741501597444092</v>
      </c>
      <c r="E14"/>
      <c r="F14" s="31">
        <v>36.42</v>
      </c>
      <c r="G14" s="15">
        <f>FREQUENCY(B5:B149,F14)</f>
        <v>137</v>
      </c>
    </row>
    <row r="15" spans="1:8" x14ac:dyDescent="0.3">
      <c r="A15" s="19">
        <v>35597</v>
      </c>
      <c r="B15" s="20">
        <v>8.8567539936102246</v>
      </c>
    </row>
    <row r="16" spans="1:8" x14ac:dyDescent="0.3">
      <c r="A16" s="19">
        <v>35598</v>
      </c>
      <c r="B16" s="20">
        <v>14.380191693290735</v>
      </c>
      <c r="F16" s="21" t="s">
        <v>71</v>
      </c>
      <c r="G16" s="23">
        <f>G14/G5</f>
        <v>0.94482758620689655</v>
      </c>
    </row>
    <row r="17" spans="1:8" x14ac:dyDescent="0.3">
      <c r="A17" s="19">
        <v>35599</v>
      </c>
      <c r="B17" s="20">
        <v>21.451242811501597</v>
      </c>
      <c r="F17" s="21" t="s">
        <v>72</v>
      </c>
      <c r="G17" s="15">
        <f>1-1/G9^2</f>
        <v>0.75</v>
      </c>
    </row>
    <row r="18" spans="1:8" x14ac:dyDescent="0.3">
      <c r="A18" s="19">
        <v>35600</v>
      </c>
      <c r="B18" s="20">
        <v>25.963507987220449</v>
      </c>
      <c r="D18" s="24"/>
    </row>
    <row r="19" spans="1:8" x14ac:dyDescent="0.3">
      <c r="A19" s="19">
        <v>35601</v>
      </c>
      <c r="B19" s="20">
        <v>24.35731629392971</v>
      </c>
      <c r="D19" s="24"/>
    </row>
    <row r="20" spans="1:8" x14ac:dyDescent="0.3">
      <c r="A20" s="19">
        <v>35606</v>
      </c>
      <c r="B20" s="20">
        <v>10.549846645367412</v>
      </c>
      <c r="D20" s="24"/>
    </row>
    <row r="21" spans="1:8" x14ac:dyDescent="0.3">
      <c r="A21" s="19">
        <v>35607</v>
      </c>
      <c r="B21" s="20">
        <v>10.111507987220447</v>
      </c>
      <c r="D21" s="24"/>
    </row>
    <row r="22" spans="1:8" x14ac:dyDescent="0.3">
      <c r="A22" s="19">
        <v>35608</v>
      </c>
      <c r="B22" s="20">
        <v>23.451559105431311</v>
      </c>
      <c r="D22" s="24"/>
    </row>
    <row r="23" spans="1:8" x14ac:dyDescent="0.3">
      <c r="A23" s="19">
        <v>35611</v>
      </c>
      <c r="B23" s="20">
        <v>17.742607028753991</v>
      </c>
      <c r="D23" s="24"/>
    </row>
    <row r="24" spans="1:8" x14ac:dyDescent="0.3">
      <c r="A24" s="19">
        <v>35612</v>
      </c>
      <c r="B24" s="20">
        <v>7.2058338658146965</v>
      </c>
      <c r="D24" s="24"/>
    </row>
    <row r="25" spans="1:8" x14ac:dyDescent="0.3">
      <c r="A25" s="19">
        <v>35613</v>
      </c>
      <c r="B25" s="20">
        <v>11.000702875399361</v>
      </c>
      <c r="D25" s="24"/>
    </row>
    <row r="26" spans="1:8" x14ac:dyDescent="0.3">
      <c r="A26" s="19">
        <v>35614</v>
      </c>
      <c r="B26" s="20">
        <v>8.5313738019169314</v>
      </c>
      <c r="H26" s="25"/>
    </row>
    <row r="27" spans="1:8" x14ac:dyDescent="0.3">
      <c r="A27" s="19">
        <v>35615</v>
      </c>
      <c r="B27" s="20">
        <v>15.028907348242811</v>
      </c>
      <c r="H27" s="26"/>
    </row>
    <row r="28" spans="1:8" x14ac:dyDescent="0.3">
      <c r="A28" s="19">
        <v>35618</v>
      </c>
      <c r="B28" s="20">
        <v>10.921469648562301</v>
      </c>
    </row>
    <row r="29" spans="1:8" x14ac:dyDescent="0.3">
      <c r="A29" s="19">
        <v>35619</v>
      </c>
      <c r="B29" s="20">
        <v>6.2919872204472851</v>
      </c>
    </row>
    <row r="30" spans="1:8" x14ac:dyDescent="0.3">
      <c r="A30" s="19">
        <v>35620</v>
      </c>
      <c r="B30" s="20">
        <v>9.8326837060702879</v>
      </c>
    </row>
    <row r="31" spans="1:8" x14ac:dyDescent="0.3">
      <c r="A31" s="19">
        <v>35621</v>
      </c>
      <c r="B31" s="20">
        <v>11.712632587859424</v>
      </c>
    </row>
    <row r="32" spans="1:8" x14ac:dyDescent="0.3">
      <c r="A32" s="19">
        <v>35622</v>
      </c>
      <c r="B32" s="20">
        <v>17.099821086261983</v>
      </c>
    </row>
    <row r="33" spans="1:2" x14ac:dyDescent="0.3">
      <c r="A33" s="19">
        <v>35625</v>
      </c>
      <c r="B33" s="20">
        <v>12.998578274760382</v>
      </c>
    </row>
    <row r="34" spans="1:2" x14ac:dyDescent="0.3">
      <c r="A34" s="19">
        <v>35626</v>
      </c>
      <c r="B34" s="20">
        <v>14.745130990415335</v>
      </c>
    </row>
    <row r="35" spans="1:2" x14ac:dyDescent="0.3">
      <c r="A35" s="19">
        <v>35627</v>
      </c>
      <c r="B35" s="20">
        <v>13.167015974440893</v>
      </c>
    </row>
    <row r="36" spans="1:2" x14ac:dyDescent="0.3">
      <c r="A36" s="19">
        <v>35628</v>
      </c>
      <c r="B36" s="20">
        <v>11.000702875399361</v>
      </c>
    </row>
    <row r="37" spans="1:2" x14ac:dyDescent="0.3">
      <c r="A37" s="19">
        <v>35629</v>
      </c>
      <c r="B37" s="20">
        <v>15.971284345047923</v>
      </c>
    </row>
    <row r="38" spans="1:2" x14ac:dyDescent="0.3">
      <c r="A38" s="19">
        <v>35632</v>
      </c>
      <c r="B38" s="20">
        <v>11.082108626198083</v>
      </c>
    </row>
    <row r="39" spans="1:2" x14ac:dyDescent="0.3">
      <c r="A39" s="19">
        <v>35633</v>
      </c>
      <c r="B39" s="20">
        <v>10.371418530351439</v>
      </c>
    </row>
    <row r="40" spans="1:2" x14ac:dyDescent="0.3">
      <c r="A40" s="19">
        <v>35634</v>
      </c>
      <c r="B40" s="20">
        <v>8.012370607028755</v>
      </c>
    </row>
    <row r="41" spans="1:2" x14ac:dyDescent="0.3">
      <c r="A41" s="19">
        <v>35635</v>
      </c>
      <c r="B41" s="20">
        <v>11.719373801916934</v>
      </c>
    </row>
    <row r="42" spans="1:2" x14ac:dyDescent="0.3">
      <c r="A42" s="19">
        <v>35636</v>
      </c>
      <c r="B42" s="20">
        <v>11.000702875399361</v>
      </c>
    </row>
    <row r="43" spans="1:2" x14ac:dyDescent="0.3">
      <c r="A43" s="19">
        <v>35639</v>
      </c>
      <c r="B43" s="20">
        <v>12.037520766773163</v>
      </c>
    </row>
    <row r="44" spans="1:2" x14ac:dyDescent="0.3">
      <c r="A44" s="19">
        <v>35640</v>
      </c>
      <c r="B44" s="20">
        <v>16.08658785942492</v>
      </c>
    </row>
    <row r="45" spans="1:2" x14ac:dyDescent="0.3">
      <c r="A45" s="19">
        <v>35641</v>
      </c>
      <c r="B45" s="20">
        <v>7.7490287539936098</v>
      </c>
    </row>
    <row r="46" spans="1:2" x14ac:dyDescent="0.3">
      <c r="A46" s="19">
        <v>35642</v>
      </c>
      <c r="B46" s="20">
        <v>7.46058785942492</v>
      </c>
    </row>
    <row r="47" spans="1:2" x14ac:dyDescent="0.3">
      <c r="A47" s="19">
        <v>35643</v>
      </c>
      <c r="B47" s="20">
        <v>20.478939297124601</v>
      </c>
    </row>
    <row r="48" spans="1:2" x14ac:dyDescent="0.3">
      <c r="A48" s="19">
        <v>35646</v>
      </c>
      <c r="B48" s="20">
        <v>20.480070287539935</v>
      </c>
    </row>
    <row r="49" spans="1:2" x14ac:dyDescent="0.3">
      <c r="A49" s="19">
        <v>35647</v>
      </c>
      <c r="B49" s="20">
        <v>27.275520766773163</v>
      </c>
    </row>
    <row r="50" spans="1:2" x14ac:dyDescent="0.3">
      <c r="A50" s="19">
        <v>35648</v>
      </c>
      <c r="B50" s="20">
        <v>7.9328498402555914</v>
      </c>
    </row>
    <row r="51" spans="1:2" x14ac:dyDescent="0.3">
      <c r="A51" s="19">
        <v>35649</v>
      </c>
      <c r="B51" s="20">
        <v>12.641175718849839</v>
      </c>
    </row>
    <row r="52" spans="1:2" x14ac:dyDescent="0.3">
      <c r="A52" s="19">
        <v>35650</v>
      </c>
      <c r="B52" s="20">
        <v>17.227897763578273</v>
      </c>
    </row>
    <row r="53" spans="1:2" x14ac:dyDescent="0.3">
      <c r="A53" s="19">
        <v>35653</v>
      </c>
      <c r="B53" s="20">
        <v>11.757514376996806</v>
      </c>
    </row>
    <row r="54" spans="1:2" x14ac:dyDescent="0.3">
      <c r="A54" s="19">
        <v>35654</v>
      </c>
      <c r="B54" s="20">
        <v>6.8470479233226831</v>
      </c>
    </row>
    <row r="55" spans="1:2" x14ac:dyDescent="0.3">
      <c r="A55" s="19">
        <v>35655</v>
      </c>
      <c r="B55" s="20">
        <v>7.6225686900958465</v>
      </c>
    </row>
    <row r="56" spans="1:2" x14ac:dyDescent="0.3">
      <c r="A56" s="19">
        <v>35656</v>
      </c>
      <c r="B56" s="20">
        <v>13.643015974440896</v>
      </c>
    </row>
    <row r="57" spans="1:2" x14ac:dyDescent="0.3">
      <c r="A57" s="19">
        <v>35657</v>
      </c>
      <c r="B57" s="20">
        <v>32.993431309904153</v>
      </c>
    </row>
    <row r="58" spans="1:2" x14ac:dyDescent="0.3">
      <c r="A58" s="19">
        <v>35660</v>
      </c>
      <c r="B58" s="20">
        <v>5.4832076677316293</v>
      </c>
    </row>
    <row r="59" spans="1:2" x14ac:dyDescent="0.3">
      <c r="A59" s="19">
        <v>35661</v>
      </c>
      <c r="B59" s="20">
        <v>14.332351437699678</v>
      </c>
    </row>
    <row r="60" spans="1:2" x14ac:dyDescent="0.3">
      <c r="A60" s="19">
        <v>35662</v>
      </c>
      <c r="B60" s="20">
        <v>12.714728434504792</v>
      </c>
    </row>
    <row r="61" spans="1:2" x14ac:dyDescent="0.3">
      <c r="A61" s="19">
        <v>35664</v>
      </c>
      <c r="B61" s="20">
        <v>13.991437699680512</v>
      </c>
    </row>
    <row r="62" spans="1:2" x14ac:dyDescent="0.3">
      <c r="A62" s="19">
        <v>35667</v>
      </c>
      <c r="B62" s="20">
        <v>4.8619936102236414</v>
      </c>
    </row>
    <row r="63" spans="1:2" x14ac:dyDescent="0.3">
      <c r="A63" s="19">
        <v>35668</v>
      </c>
      <c r="B63" s="20">
        <v>26.114862619808303</v>
      </c>
    </row>
    <row r="64" spans="1:2" x14ac:dyDescent="0.3">
      <c r="A64" s="19">
        <v>35669</v>
      </c>
      <c r="B64" s="20">
        <v>8.9280894568690083</v>
      </c>
    </row>
    <row r="65" spans="1:2" x14ac:dyDescent="0.3">
      <c r="A65" s="19">
        <v>35670</v>
      </c>
      <c r="B65" s="20">
        <v>13.905380191693292</v>
      </c>
    </row>
    <row r="66" spans="1:2" x14ac:dyDescent="0.3">
      <c r="A66" s="19">
        <v>35671</v>
      </c>
      <c r="B66" s="20">
        <v>15.486268370607029</v>
      </c>
    </row>
    <row r="67" spans="1:2" x14ac:dyDescent="0.3">
      <c r="A67" s="19">
        <v>35674</v>
      </c>
      <c r="B67" s="20">
        <v>14.122408945686901</v>
      </c>
    </row>
    <row r="68" spans="1:2" x14ac:dyDescent="0.3">
      <c r="A68" s="19">
        <v>35675</v>
      </c>
      <c r="B68" s="20">
        <v>12.408632587859426</v>
      </c>
    </row>
    <row r="69" spans="1:2" x14ac:dyDescent="0.3">
      <c r="A69" s="19">
        <v>35676</v>
      </c>
      <c r="B69" s="20">
        <v>8.1346709265175718</v>
      </c>
    </row>
    <row r="70" spans="1:2" x14ac:dyDescent="0.3">
      <c r="A70" s="19">
        <v>35677</v>
      </c>
      <c r="B70" s="20">
        <v>18.509833865814695</v>
      </c>
    </row>
    <row r="71" spans="1:2" x14ac:dyDescent="0.3">
      <c r="A71" s="19">
        <v>35678</v>
      </c>
      <c r="B71" s="20">
        <v>14.567936102236423</v>
      </c>
    </row>
    <row r="72" spans="1:2" x14ac:dyDescent="0.3">
      <c r="A72" s="19">
        <v>35681</v>
      </c>
      <c r="B72" s="20">
        <v>12.62847284345048</v>
      </c>
    </row>
    <row r="73" spans="1:2" x14ac:dyDescent="0.3">
      <c r="A73" s="19">
        <v>35682</v>
      </c>
      <c r="B73" s="20">
        <v>9.8968083067092643</v>
      </c>
    </row>
    <row r="74" spans="1:2" x14ac:dyDescent="0.3">
      <c r="A74" s="19">
        <v>35683</v>
      </c>
      <c r="B74" s="20">
        <v>20.454121405750797</v>
      </c>
    </row>
    <row r="75" spans="1:2" x14ac:dyDescent="0.3">
      <c r="A75" s="19">
        <v>35684</v>
      </c>
      <c r="B75" s="20">
        <v>14.185201277955272</v>
      </c>
    </row>
    <row r="76" spans="1:2" x14ac:dyDescent="0.3">
      <c r="A76" s="19">
        <v>35685</v>
      </c>
      <c r="B76" s="20">
        <v>23.52761661341853</v>
      </c>
    </row>
    <row r="77" spans="1:2" x14ac:dyDescent="0.3">
      <c r="A77" s="19">
        <v>35688</v>
      </c>
      <c r="B77" s="20">
        <v>13.670677316293929</v>
      </c>
    </row>
    <row r="78" spans="1:2" x14ac:dyDescent="0.3">
      <c r="A78" s="19">
        <v>35689</v>
      </c>
      <c r="B78" s="20">
        <v>16.1677124600639</v>
      </c>
    </row>
    <row r="79" spans="1:2" x14ac:dyDescent="0.3">
      <c r="A79" s="19">
        <v>35690</v>
      </c>
      <c r="B79" s="20">
        <v>12.790178913738018</v>
      </c>
    </row>
    <row r="80" spans="1:2" x14ac:dyDescent="0.3">
      <c r="A80" s="19">
        <v>35691</v>
      </c>
      <c r="B80" s="20">
        <v>14.482076677316295</v>
      </c>
    </row>
    <row r="81" spans="1:2" x14ac:dyDescent="0.3">
      <c r="A81" s="19">
        <v>35692</v>
      </c>
      <c r="B81" s="20">
        <v>9.9981789137380179</v>
      </c>
    </row>
    <row r="82" spans="1:2" x14ac:dyDescent="0.3">
      <c r="A82" s="19">
        <v>35695</v>
      </c>
      <c r="B82" s="20">
        <v>12.174479233226837</v>
      </c>
    </row>
    <row r="83" spans="1:2" x14ac:dyDescent="0.3">
      <c r="A83" s="19">
        <v>35696</v>
      </c>
      <c r="B83" s="20">
        <v>10.158399361022365</v>
      </c>
    </row>
    <row r="84" spans="1:2" x14ac:dyDescent="0.3">
      <c r="A84" s="19">
        <v>35697</v>
      </c>
      <c r="B84" s="20">
        <v>15.882664536741215</v>
      </c>
    </row>
    <row r="85" spans="1:2" x14ac:dyDescent="0.3">
      <c r="A85" s="19">
        <v>35698</v>
      </c>
      <c r="B85" s="20">
        <v>8.9976102236421713</v>
      </c>
    </row>
    <row r="86" spans="1:2" x14ac:dyDescent="0.3">
      <c r="A86" s="19">
        <v>35699</v>
      </c>
      <c r="B86" s="20">
        <v>24.258083067092652</v>
      </c>
    </row>
    <row r="87" spans="1:2" x14ac:dyDescent="0.3">
      <c r="A87" s="19">
        <v>35702</v>
      </c>
      <c r="B87" s="20">
        <v>9.0354249201277952</v>
      </c>
    </row>
    <row r="88" spans="1:2" x14ac:dyDescent="0.3">
      <c r="A88" s="19">
        <v>35703</v>
      </c>
      <c r="B88" s="20">
        <v>9.879047923322684</v>
      </c>
    </row>
    <row r="89" spans="1:2" x14ac:dyDescent="0.3">
      <c r="A89" s="19">
        <v>35704</v>
      </c>
      <c r="B89" s="20">
        <v>10.489507987220446</v>
      </c>
    </row>
    <row r="90" spans="1:2" x14ac:dyDescent="0.3">
      <c r="A90" s="19">
        <v>35705</v>
      </c>
      <c r="B90" s="20">
        <v>26.365111821086263</v>
      </c>
    </row>
    <row r="91" spans="1:2" x14ac:dyDescent="0.3">
      <c r="A91" s="19">
        <v>35706</v>
      </c>
      <c r="B91" s="20">
        <v>51.568009584664537</v>
      </c>
    </row>
    <row r="92" spans="1:2" x14ac:dyDescent="0.3">
      <c r="A92" s="19">
        <v>35709</v>
      </c>
      <c r="B92" s="20">
        <v>25.190849840255588</v>
      </c>
    </row>
    <row r="93" spans="1:2" x14ac:dyDescent="0.3">
      <c r="A93" s="19">
        <v>35710</v>
      </c>
      <c r="B93" s="20">
        <v>27.560856230031948</v>
      </c>
    </row>
    <row r="94" spans="1:2" x14ac:dyDescent="0.3">
      <c r="A94" s="19">
        <v>35711</v>
      </c>
      <c r="B94" s="20">
        <v>27.492351437699678</v>
      </c>
    </row>
    <row r="95" spans="1:2" x14ac:dyDescent="0.3">
      <c r="A95" s="19">
        <v>35712</v>
      </c>
      <c r="B95" s="20">
        <v>16.304453674121408</v>
      </c>
    </row>
    <row r="96" spans="1:2" x14ac:dyDescent="0.3">
      <c r="A96" s="19">
        <v>35713</v>
      </c>
      <c r="B96" s="20">
        <v>28.530236421725238</v>
      </c>
    </row>
    <row r="97" spans="1:2" x14ac:dyDescent="0.3">
      <c r="A97" s="19">
        <v>35716</v>
      </c>
      <c r="B97" s="20">
        <v>12.926306709265177</v>
      </c>
    </row>
    <row r="98" spans="1:2" x14ac:dyDescent="0.3">
      <c r="A98" s="19">
        <v>35717</v>
      </c>
      <c r="B98" s="20">
        <v>15.476632587859424</v>
      </c>
    </row>
    <row r="99" spans="1:2" x14ac:dyDescent="0.3">
      <c r="A99" s="19">
        <v>35718</v>
      </c>
      <c r="B99" s="20">
        <v>20.599562300319487</v>
      </c>
    </row>
    <row r="100" spans="1:2" x14ac:dyDescent="0.3">
      <c r="A100" s="19">
        <v>35719</v>
      </c>
      <c r="B100" s="20">
        <v>14.795073482428114</v>
      </c>
    </row>
    <row r="101" spans="1:2" x14ac:dyDescent="0.3">
      <c r="A101" s="19">
        <v>35720</v>
      </c>
      <c r="B101" s="20">
        <v>17.161233226837059</v>
      </c>
    </row>
    <row r="102" spans="1:2" x14ac:dyDescent="0.3">
      <c r="A102" s="19">
        <v>35723</v>
      </c>
      <c r="B102" s="20">
        <v>13.453309904153354</v>
      </c>
    </row>
    <row r="103" spans="1:2" x14ac:dyDescent="0.3">
      <c r="A103" s="19">
        <v>35724</v>
      </c>
      <c r="B103" s="20">
        <v>12.452300319488817</v>
      </c>
    </row>
    <row r="104" spans="1:2" x14ac:dyDescent="0.3">
      <c r="A104" s="19">
        <v>35725</v>
      </c>
      <c r="B104" s="20">
        <v>8.9258083067092642</v>
      </c>
    </row>
    <row r="105" spans="1:2" x14ac:dyDescent="0.3">
      <c r="A105" s="19">
        <v>35726</v>
      </c>
      <c r="B105" s="20">
        <v>4.9884600638977625</v>
      </c>
    </row>
    <row r="106" spans="1:2" x14ac:dyDescent="0.3">
      <c r="A106" s="19">
        <v>35727</v>
      </c>
      <c r="B106" s="20">
        <v>30.829252396166133</v>
      </c>
    </row>
    <row r="107" spans="1:2" x14ac:dyDescent="0.3">
      <c r="A107" s="19">
        <v>35730</v>
      </c>
      <c r="B107" s="20">
        <v>5.6978594249201278</v>
      </c>
    </row>
    <row r="108" spans="1:2" x14ac:dyDescent="0.3">
      <c r="A108" s="19">
        <v>35731</v>
      </c>
      <c r="B108" s="20">
        <v>8.2609297124600634</v>
      </c>
    </row>
    <row r="109" spans="1:2" x14ac:dyDescent="0.3">
      <c r="A109" s="19">
        <v>35732</v>
      </c>
      <c r="B109" s="20">
        <v>9.1359872204472854</v>
      </c>
    </row>
    <row r="110" spans="1:2" x14ac:dyDescent="0.3">
      <c r="A110" s="19">
        <v>35733</v>
      </c>
      <c r="B110" s="20">
        <v>10.295987220447286</v>
      </c>
    </row>
    <row r="111" spans="1:2" x14ac:dyDescent="0.3">
      <c r="A111" s="19">
        <v>35734</v>
      </c>
      <c r="B111" s="20">
        <v>15.264293929712462</v>
      </c>
    </row>
    <row r="112" spans="1:2" x14ac:dyDescent="0.3">
      <c r="A112" s="19">
        <v>35737</v>
      </c>
      <c r="B112" s="20">
        <v>9.6281789137380187</v>
      </c>
    </row>
    <row r="113" spans="1:2" x14ac:dyDescent="0.3">
      <c r="A113" s="19">
        <v>35738</v>
      </c>
      <c r="B113" s="20">
        <v>85.279223642172525</v>
      </c>
    </row>
    <row r="114" spans="1:2" x14ac:dyDescent="0.3">
      <c r="A114" s="19">
        <v>35739</v>
      </c>
      <c r="B114" s="20">
        <v>9.8413738019169319</v>
      </c>
    </row>
    <row r="115" spans="1:2" x14ac:dyDescent="0.3">
      <c r="A115" s="19">
        <v>35740</v>
      </c>
      <c r="B115" s="20">
        <v>8.3287412140575086</v>
      </c>
    </row>
    <row r="116" spans="1:2" x14ac:dyDescent="0.3">
      <c r="A116" s="19">
        <v>35741</v>
      </c>
      <c r="B116" s="20">
        <v>14.402977635782747</v>
      </c>
    </row>
    <row r="117" spans="1:2" x14ac:dyDescent="0.3">
      <c r="A117" s="19">
        <v>35744</v>
      </c>
      <c r="B117" s="20">
        <v>11.955750798722045</v>
      </c>
    </row>
    <row r="118" spans="1:2" x14ac:dyDescent="0.3">
      <c r="A118" s="19">
        <v>35746</v>
      </c>
      <c r="B118" s="20">
        <v>19.584683706070287</v>
      </c>
    </row>
    <row r="119" spans="1:2" x14ac:dyDescent="0.3">
      <c r="A119" s="19">
        <v>35747</v>
      </c>
      <c r="B119" s="20">
        <v>7.777693290734824</v>
      </c>
    </row>
    <row r="120" spans="1:2" x14ac:dyDescent="0.3">
      <c r="A120" s="19">
        <v>35748</v>
      </c>
      <c r="B120" s="20">
        <v>9.243214057507986</v>
      </c>
    </row>
    <row r="121" spans="1:2" x14ac:dyDescent="0.3">
      <c r="A121" s="19">
        <v>35751</v>
      </c>
      <c r="B121" s="20">
        <v>4.6801725239616605</v>
      </c>
    </row>
    <row r="122" spans="1:2" x14ac:dyDescent="0.3">
      <c r="A122" s="19">
        <v>35752</v>
      </c>
      <c r="B122" s="20">
        <v>6.6027156549520765</v>
      </c>
    </row>
    <row r="123" spans="1:2" x14ac:dyDescent="0.3">
      <c r="A123" s="19">
        <v>35753</v>
      </c>
      <c r="B123" s="20">
        <v>14.416594249201278</v>
      </c>
    </row>
    <row r="124" spans="1:2" x14ac:dyDescent="0.3">
      <c r="A124" s="19">
        <v>35754</v>
      </c>
      <c r="B124" s="20">
        <v>9.1911373801916927</v>
      </c>
    </row>
    <row r="125" spans="1:2" x14ac:dyDescent="0.3">
      <c r="A125" s="19">
        <v>35755</v>
      </c>
      <c r="B125" s="20">
        <v>6.7378051118210864</v>
      </c>
    </row>
    <row r="126" spans="1:2" x14ac:dyDescent="0.3">
      <c r="A126" s="19">
        <v>35758</v>
      </c>
      <c r="B126" s="20">
        <v>6.7424345047923326</v>
      </c>
    </row>
    <row r="127" spans="1:2" x14ac:dyDescent="0.3">
      <c r="A127" s="19">
        <v>35759</v>
      </c>
      <c r="B127" s="20">
        <v>7.0631437699680513</v>
      </c>
    </row>
    <row r="128" spans="1:2" x14ac:dyDescent="0.3">
      <c r="A128" s="19">
        <v>35760</v>
      </c>
      <c r="B128" s="20">
        <v>4.1302428115015974</v>
      </c>
    </row>
    <row r="129" spans="1:2" x14ac:dyDescent="0.3">
      <c r="A129" s="19">
        <v>35761</v>
      </c>
      <c r="B129" s="20">
        <v>10.009667731629392</v>
      </c>
    </row>
    <row r="130" spans="1:2" x14ac:dyDescent="0.3">
      <c r="A130" s="19">
        <v>35762</v>
      </c>
      <c r="B130" s="20">
        <v>17.917603833865815</v>
      </c>
    </row>
    <row r="131" spans="1:2" x14ac:dyDescent="0.3">
      <c r="A131" s="19">
        <v>35765</v>
      </c>
      <c r="B131" s="20">
        <v>10.774651757188497</v>
      </c>
    </row>
    <row r="132" spans="1:2" x14ac:dyDescent="0.3">
      <c r="A132" s="19">
        <v>35767</v>
      </c>
      <c r="B132" s="20">
        <v>12.983015974440896</v>
      </c>
    </row>
    <row r="133" spans="1:2" x14ac:dyDescent="0.3">
      <c r="A133" s="19">
        <v>35768</v>
      </c>
      <c r="B133" s="20">
        <v>14.583968051118211</v>
      </c>
    </row>
    <row r="134" spans="1:2" x14ac:dyDescent="0.3">
      <c r="A134" s="19">
        <v>35769</v>
      </c>
      <c r="B134" s="20">
        <v>25.320747603833865</v>
      </c>
    </row>
    <row r="135" spans="1:2" x14ac:dyDescent="0.3">
      <c r="A135" s="19">
        <v>35772</v>
      </c>
      <c r="B135" s="20">
        <v>18.453987220447285</v>
      </c>
    </row>
    <row r="136" spans="1:2" x14ac:dyDescent="0.3">
      <c r="A136" s="19">
        <v>35773</v>
      </c>
      <c r="B136" s="20">
        <v>18.551233226837059</v>
      </c>
    </row>
    <row r="137" spans="1:2" x14ac:dyDescent="0.3">
      <c r="A137" s="19">
        <v>35774</v>
      </c>
      <c r="B137" s="20">
        <v>19.845009584664538</v>
      </c>
    </row>
    <row r="138" spans="1:2" x14ac:dyDescent="0.3">
      <c r="A138" s="19">
        <v>35775</v>
      </c>
      <c r="B138" s="20">
        <v>21.687747603833863</v>
      </c>
    </row>
    <row r="139" spans="1:2" x14ac:dyDescent="0.3">
      <c r="A139" s="19">
        <v>35776</v>
      </c>
      <c r="B139" s="20">
        <v>20.693533546325877</v>
      </c>
    </row>
    <row r="140" spans="1:2" x14ac:dyDescent="0.3">
      <c r="A140" s="19">
        <v>35779</v>
      </c>
      <c r="B140" s="20">
        <v>14.952626198083069</v>
      </c>
    </row>
    <row r="141" spans="1:2" x14ac:dyDescent="0.3">
      <c r="A141" s="19">
        <v>35780</v>
      </c>
      <c r="B141" s="20">
        <v>21.219731629392967</v>
      </c>
    </row>
    <row r="142" spans="1:2" x14ac:dyDescent="0.3">
      <c r="A142" s="19">
        <v>35781</v>
      </c>
      <c r="B142" s="20">
        <v>25.850543130990417</v>
      </c>
    </row>
    <row r="143" spans="1:2" x14ac:dyDescent="0.3">
      <c r="A143" s="19">
        <v>35782</v>
      </c>
      <c r="B143" s="20">
        <v>41.124753993610227</v>
      </c>
    </row>
    <row r="144" spans="1:2" x14ac:dyDescent="0.3">
      <c r="A144" s="19">
        <v>35783</v>
      </c>
      <c r="B144" s="20">
        <v>37.357552715654954</v>
      </c>
    </row>
    <row r="145" spans="1:2" x14ac:dyDescent="0.3">
      <c r="A145" s="19">
        <v>35786</v>
      </c>
      <c r="B145" s="20">
        <v>40.168287539936102</v>
      </c>
    </row>
    <row r="146" spans="1:2" x14ac:dyDescent="0.3">
      <c r="A146" s="19">
        <v>35787</v>
      </c>
      <c r="B146" s="20">
        <v>46.13845686900958</v>
      </c>
    </row>
    <row r="147" spans="1:2" x14ac:dyDescent="0.3">
      <c r="A147" s="19">
        <v>35788</v>
      </c>
      <c r="B147" s="20">
        <v>37.345249201277952</v>
      </c>
    </row>
    <row r="148" spans="1:2" x14ac:dyDescent="0.3">
      <c r="A148" s="19">
        <v>35793</v>
      </c>
      <c r="B148" s="20">
        <v>24.967290734824282</v>
      </c>
    </row>
    <row r="149" spans="1:2" x14ac:dyDescent="0.3">
      <c r="A149" s="19">
        <v>35794</v>
      </c>
      <c r="B149" s="20">
        <v>36.889335463258789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DSMT4" shapeId="3073" r:id="rId4">
          <objectPr defaultSize="0" r:id="rId5">
            <anchor moveWithCells="1">
              <from>
                <xdr:col>4</xdr:col>
                <xdr:colOff>617220</xdr:colOff>
                <xdr:row>9</xdr:row>
                <xdr:rowOff>15240</xdr:rowOff>
              </from>
              <to>
                <xdr:col>4</xdr:col>
                <xdr:colOff>1021080</xdr:colOff>
                <xdr:row>9</xdr:row>
                <xdr:rowOff>167640</xdr:rowOff>
              </to>
            </anchor>
          </objectPr>
        </oleObject>
      </mc:Choice>
      <mc:Fallback>
        <oleObject progId="Equation.DSMT4" shapeId="3073" r:id="rId4"/>
      </mc:Fallback>
    </mc:AlternateContent>
    <mc:AlternateContent xmlns:mc="http://schemas.openxmlformats.org/markup-compatibility/2006">
      <mc:Choice Requires="x14">
        <oleObject progId="Equation.DSMT4" shapeId="3075" r:id="rId6">
          <objectPr defaultSize="0" r:id="rId7">
            <anchor moveWithCells="1">
              <from>
                <xdr:col>5</xdr:col>
                <xdr:colOff>304800</xdr:colOff>
                <xdr:row>5</xdr:row>
                <xdr:rowOff>22860</xdr:rowOff>
              </from>
              <to>
                <xdr:col>5</xdr:col>
                <xdr:colOff>441960</xdr:colOff>
                <xdr:row>6</xdr:row>
                <xdr:rowOff>15240</xdr:rowOff>
              </to>
            </anchor>
          </objectPr>
        </oleObject>
      </mc:Choice>
      <mc:Fallback>
        <oleObject progId="Equation.DSMT4" shapeId="3075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Q8" sqref="Q8"/>
    </sheetView>
  </sheetViews>
  <sheetFormatPr defaultRowHeight="13.8" x14ac:dyDescent="0.3"/>
  <cols>
    <col min="1" max="1" width="12.21875" style="5" customWidth="1"/>
    <col min="2" max="2" width="8.88671875" style="5"/>
    <col min="3" max="3" width="22.44140625" style="5" customWidth="1"/>
    <col min="4" max="4" width="15.88671875" style="5" bestFit="1" customWidth="1"/>
    <col min="5" max="5" width="20.109375" style="5" customWidth="1"/>
    <col min="6" max="16384" width="8.88671875" style="5"/>
  </cols>
  <sheetData>
    <row r="1" spans="1:9" x14ac:dyDescent="0.3">
      <c r="A1" s="32" t="s">
        <v>88</v>
      </c>
    </row>
    <row r="2" spans="1:9" x14ac:dyDescent="0.3">
      <c r="A2" s="32" t="s">
        <v>78</v>
      </c>
    </row>
    <row r="4" spans="1:9" x14ac:dyDescent="0.3">
      <c r="A4" s="11" t="s">
        <v>34</v>
      </c>
    </row>
    <row r="5" spans="1:9" x14ac:dyDescent="0.3">
      <c r="A5" s="5">
        <v>20.04</v>
      </c>
    </row>
    <row r="6" spans="1:9" x14ac:dyDescent="0.3">
      <c r="A6" s="42">
        <v>21</v>
      </c>
    </row>
    <row r="7" spans="1:9" x14ac:dyDescent="0.3">
      <c r="A7" s="5">
        <v>23.88</v>
      </c>
    </row>
    <row r="8" spans="1:9" ht="14.4" thickBot="1" x14ac:dyDescent="0.35">
      <c r="A8" s="5">
        <v>24.12</v>
      </c>
    </row>
    <row r="9" spans="1:9" ht="14.4" thickBot="1" x14ac:dyDescent="0.35">
      <c r="A9" s="5">
        <v>15.88</v>
      </c>
      <c r="D9" s="6" t="s">
        <v>34</v>
      </c>
      <c r="E9" s="6"/>
    </row>
    <row r="10" spans="1:9" ht="14.4" x14ac:dyDescent="0.3">
      <c r="A10" s="42">
        <v>17</v>
      </c>
      <c r="D10" s="7"/>
      <c r="E10" s="7"/>
      <c r="H10" s="39" t="s">
        <v>89</v>
      </c>
      <c r="I10" s="39" t="s">
        <v>91</v>
      </c>
    </row>
    <row r="11" spans="1:9" ht="14.4" x14ac:dyDescent="0.3">
      <c r="A11" s="5">
        <v>17.670000000000002</v>
      </c>
      <c r="C11" s="5" t="s">
        <v>35</v>
      </c>
      <c r="D11" s="7" t="s">
        <v>36</v>
      </c>
      <c r="E11" s="8">
        <v>47.721578947368428</v>
      </c>
      <c r="H11" s="37">
        <v>15.88</v>
      </c>
      <c r="I11" s="37">
        <v>1</v>
      </c>
    </row>
    <row r="12" spans="1:9" ht="14.4" x14ac:dyDescent="0.3">
      <c r="A12" s="5">
        <v>20.100000000000001</v>
      </c>
      <c r="C12" s="5" t="s">
        <v>37</v>
      </c>
      <c r="D12" s="7" t="s">
        <v>38</v>
      </c>
      <c r="E12" s="8">
        <v>2.8648795602739985</v>
      </c>
      <c r="H12" s="37">
        <v>31.762</v>
      </c>
      <c r="I12" s="37">
        <v>30</v>
      </c>
    </row>
    <row r="13" spans="1:9" ht="14.4" x14ac:dyDescent="0.3">
      <c r="A13" s="5">
        <v>18.05</v>
      </c>
      <c r="C13" s="5" t="s">
        <v>39</v>
      </c>
      <c r="D13" s="7" t="s">
        <v>40</v>
      </c>
      <c r="E13" s="8">
        <v>39.924999999999997</v>
      </c>
      <c r="H13" s="37">
        <v>47.643999999999998</v>
      </c>
      <c r="I13" s="37">
        <v>48</v>
      </c>
    </row>
    <row r="14" spans="1:9" ht="14.4" x14ac:dyDescent="0.3">
      <c r="A14" s="5">
        <v>19.45</v>
      </c>
      <c r="C14" s="5" t="s">
        <v>41</v>
      </c>
      <c r="D14" s="7" t="s">
        <v>42</v>
      </c>
      <c r="E14" s="7">
        <v>34.049999999999997</v>
      </c>
      <c r="H14" s="37">
        <v>63.526000000000003</v>
      </c>
      <c r="I14" s="37">
        <v>18</v>
      </c>
    </row>
    <row r="15" spans="1:9" ht="14.4" x14ac:dyDescent="0.3">
      <c r="A15" s="5">
        <v>20.02</v>
      </c>
      <c r="C15" s="41" t="s">
        <v>92</v>
      </c>
      <c r="D15" s="7" t="s">
        <v>44</v>
      </c>
      <c r="E15" s="9">
        <v>30.588543247690534</v>
      </c>
      <c r="H15" s="37">
        <v>79.408000000000001</v>
      </c>
      <c r="I15" s="37">
        <v>4</v>
      </c>
    </row>
    <row r="16" spans="1:9" ht="14.4" x14ac:dyDescent="0.3">
      <c r="A16" s="5">
        <v>20.2</v>
      </c>
      <c r="C16" s="5" t="s">
        <v>58</v>
      </c>
      <c r="D16" s="7" t="s">
        <v>45</v>
      </c>
      <c r="E16" s="9">
        <v>935.65897801583424</v>
      </c>
      <c r="H16" s="37">
        <v>95.289999999999992</v>
      </c>
      <c r="I16" s="37">
        <v>5</v>
      </c>
    </row>
    <row r="17" spans="1:9" ht="14.4" x14ac:dyDescent="0.3">
      <c r="A17" s="5">
        <v>17.350000000000001</v>
      </c>
      <c r="C17" s="5" t="s">
        <v>46</v>
      </c>
      <c r="D17" s="7" t="s">
        <v>47</v>
      </c>
      <c r="E17" s="8">
        <v>5.6288534177745149</v>
      </c>
      <c r="H17" s="37">
        <v>111.172</v>
      </c>
      <c r="I17" s="37">
        <v>2</v>
      </c>
    </row>
    <row r="18" spans="1:9" ht="14.4" x14ac:dyDescent="0.3">
      <c r="A18" s="5">
        <v>18.75</v>
      </c>
      <c r="C18" s="5" t="s">
        <v>48</v>
      </c>
      <c r="D18" s="7" t="s">
        <v>49</v>
      </c>
      <c r="E18" s="8">
        <v>2.1941506556972912</v>
      </c>
      <c r="H18" s="37">
        <v>127.05399999999999</v>
      </c>
      <c r="I18" s="37">
        <v>2</v>
      </c>
    </row>
    <row r="19" spans="1:9" ht="14.4" x14ac:dyDescent="0.3">
      <c r="A19" s="5">
        <v>19.5</v>
      </c>
      <c r="C19" s="5" t="s">
        <v>50</v>
      </c>
      <c r="D19" s="7" t="s">
        <v>51</v>
      </c>
      <c r="E19" s="8">
        <v>158.82</v>
      </c>
      <c r="H19" s="37">
        <v>142.93600000000001</v>
      </c>
      <c r="I19" s="37">
        <v>1</v>
      </c>
    </row>
    <row r="20" spans="1:9" ht="14.4" x14ac:dyDescent="0.3">
      <c r="A20" s="5">
        <v>20.25</v>
      </c>
      <c r="C20" s="5" t="s">
        <v>23</v>
      </c>
      <c r="D20" s="7" t="s">
        <v>52</v>
      </c>
      <c r="E20" s="8">
        <v>15.88</v>
      </c>
      <c r="H20" s="37">
        <v>158.81799999999998</v>
      </c>
      <c r="I20" s="37">
        <v>1</v>
      </c>
    </row>
    <row r="21" spans="1:9" ht="15" thickBot="1" x14ac:dyDescent="0.35">
      <c r="A21" s="5">
        <v>24.75</v>
      </c>
      <c r="C21" s="5" t="s">
        <v>22</v>
      </c>
      <c r="D21" s="7" t="s">
        <v>53</v>
      </c>
      <c r="E21" s="9">
        <v>174.7</v>
      </c>
      <c r="H21" s="38" t="s">
        <v>90</v>
      </c>
      <c r="I21" s="38">
        <v>2</v>
      </c>
    </row>
    <row r="22" spans="1:9" x14ac:dyDescent="0.3">
      <c r="A22" s="5">
        <v>26.65</v>
      </c>
      <c r="C22" s="5" t="s">
        <v>54</v>
      </c>
      <c r="D22" s="7" t="s">
        <v>55</v>
      </c>
      <c r="E22" s="7">
        <v>5440.2600000000011</v>
      </c>
    </row>
    <row r="23" spans="1:9" ht="14.4" thickBot="1" x14ac:dyDescent="0.35">
      <c r="A23" s="5">
        <v>26.75</v>
      </c>
      <c r="C23" s="5" t="s">
        <v>56</v>
      </c>
      <c r="D23" s="10" t="s">
        <v>57</v>
      </c>
      <c r="E23" s="10">
        <v>114</v>
      </c>
    </row>
    <row r="24" spans="1:9" x14ac:dyDescent="0.3">
      <c r="A24" s="5">
        <v>27.4</v>
      </c>
    </row>
    <row r="25" spans="1:9" x14ac:dyDescent="0.3">
      <c r="A25" s="5">
        <v>23.1</v>
      </c>
    </row>
    <row r="26" spans="1:9" x14ac:dyDescent="0.3">
      <c r="A26" s="5">
        <v>23.9</v>
      </c>
    </row>
    <row r="27" spans="1:9" x14ac:dyDescent="0.3">
      <c r="A27" s="5">
        <v>25.15</v>
      </c>
    </row>
    <row r="28" spans="1:9" x14ac:dyDescent="0.3">
      <c r="A28" s="5">
        <v>25.9</v>
      </c>
    </row>
    <row r="29" spans="1:9" x14ac:dyDescent="0.3">
      <c r="A29" s="5">
        <v>23.15</v>
      </c>
      <c r="C29" s="12" t="s">
        <v>59</v>
      </c>
    </row>
    <row r="30" spans="1:9" x14ac:dyDescent="0.3">
      <c r="A30" s="5">
        <v>24.1</v>
      </c>
    </row>
    <row r="31" spans="1:9" x14ac:dyDescent="0.3">
      <c r="A31" s="5">
        <v>24.4</v>
      </c>
    </row>
    <row r="32" spans="1:9" x14ac:dyDescent="0.3">
      <c r="A32" s="5">
        <v>25.05</v>
      </c>
    </row>
    <row r="33" spans="1:9" x14ac:dyDescent="0.3">
      <c r="A33" s="5">
        <v>32.9</v>
      </c>
    </row>
    <row r="34" spans="1:9" ht="14.4" thickBot="1" x14ac:dyDescent="0.35">
      <c r="A34" s="5">
        <v>33.15</v>
      </c>
    </row>
    <row r="35" spans="1:9" ht="14.4" x14ac:dyDescent="0.3">
      <c r="A35" s="5">
        <v>34.049999999999997</v>
      </c>
      <c r="F35" s="5">
        <v>20</v>
      </c>
      <c r="H35" s="39" t="s">
        <v>89</v>
      </c>
      <c r="I35" s="39" t="s">
        <v>91</v>
      </c>
    </row>
    <row r="36" spans="1:9" ht="14.4" x14ac:dyDescent="0.3">
      <c r="A36" s="5">
        <v>34.799999999999997</v>
      </c>
      <c r="F36" s="5">
        <v>40</v>
      </c>
      <c r="H36" s="40">
        <v>20</v>
      </c>
      <c r="I36" s="37">
        <v>8</v>
      </c>
    </row>
    <row r="37" spans="1:9" ht="14.4" x14ac:dyDescent="0.3">
      <c r="A37" s="5">
        <v>32.35</v>
      </c>
      <c r="F37" s="5">
        <v>60</v>
      </c>
      <c r="H37" s="40">
        <v>40</v>
      </c>
      <c r="I37" s="37">
        <v>50</v>
      </c>
    </row>
    <row r="38" spans="1:9" ht="14.4" x14ac:dyDescent="0.3">
      <c r="A38" s="5">
        <v>32.6</v>
      </c>
      <c r="F38" s="5">
        <v>80</v>
      </c>
      <c r="H38" s="40">
        <v>60</v>
      </c>
      <c r="I38" s="37">
        <v>30</v>
      </c>
    </row>
    <row r="39" spans="1:9" ht="14.4" x14ac:dyDescent="0.3">
      <c r="A39" s="5">
        <v>34.950000000000003</v>
      </c>
      <c r="F39" s="5">
        <v>100</v>
      </c>
      <c r="H39" s="40">
        <v>80</v>
      </c>
      <c r="I39" s="37">
        <v>14</v>
      </c>
    </row>
    <row r="40" spans="1:9" ht="14.4" x14ac:dyDescent="0.3">
      <c r="A40" s="5">
        <v>35.549999999999997</v>
      </c>
      <c r="F40" s="5">
        <v>120</v>
      </c>
      <c r="H40" s="40">
        <v>100</v>
      </c>
      <c r="I40" s="37">
        <v>4</v>
      </c>
    </row>
    <row r="41" spans="1:9" ht="14.4" x14ac:dyDescent="0.3">
      <c r="A41" s="5">
        <v>40.200000000000003</v>
      </c>
      <c r="F41" s="5">
        <v>140</v>
      </c>
      <c r="H41" s="40">
        <v>120</v>
      </c>
      <c r="I41" s="37">
        <v>3</v>
      </c>
    </row>
    <row r="42" spans="1:9" ht="14.4" x14ac:dyDescent="0.3">
      <c r="A42" s="5">
        <v>44.7</v>
      </c>
      <c r="F42" s="5">
        <v>160</v>
      </c>
      <c r="H42" s="40">
        <v>140</v>
      </c>
      <c r="I42" s="37">
        <v>2</v>
      </c>
    </row>
    <row r="43" spans="1:9" ht="14.4" x14ac:dyDescent="0.3">
      <c r="A43" s="5">
        <v>45.05</v>
      </c>
      <c r="H43" s="40">
        <v>160</v>
      </c>
      <c r="I43" s="37">
        <v>1</v>
      </c>
    </row>
    <row r="44" spans="1:9" ht="15" thickBot="1" x14ac:dyDescent="0.35">
      <c r="A44" s="5">
        <v>45.75</v>
      </c>
      <c r="H44" s="38" t="s">
        <v>90</v>
      </c>
      <c r="I44" s="38">
        <v>2</v>
      </c>
    </row>
    <row r="45" spans="1:9" x14ac:dyDescent="0.3">
      <c r="A45" s="5">
        <v>34.049999999999997</v>
      </c>
    </row>
    <row r="46" spans="1:9" x14ac:dyDescent="0.3">
      <c r="A46" s="5">
        <v>34.299999999999997</v>
      </c>
    </row>
    <row r="47" spans="1:9" x14ac:dyDescent="0.3">
      <c r="A47" s="5">
        <v>35.299999999999997</v>
      </c>
    </row>
    <row r="48" spans="1:9" x14ac:dyDescent="0.3">
      <c r="A48" s="5">
        <v>36.6</v>
      </c>
    </row>
    <row r="49" spans="1:1" x14ac:dyDescent="0.3">
      <c r="A49" s="5">
        <v>32.6</v>
      </c>
    </row>
    <row r="50" spans="1:1" x14ac:dyDescent="0.3">
      <c r="A50" s="5">
        <v>36.5</v>
      </c>
    </row>
    <row r="51" spans="1:1" x14ac:dyDescent="0.3">
      <c r="A51" s="5">
        <v>36.549999999999997</v>
      </c>
    </row>
    <row r="52" spans="1:1" x14ac:dyDescent="0.3">
      <c r="A52" s="5">
        <v>37.65</v>
      </c>
    </row>
    <row r="53" spans="1:1" x14ac:dyDescent="0.3">
      <c r="A53" s="5">
        <v>38.450000000000003</v>
      </c>
    </row>
    <row r="54" spans="1:1" x14ac:dyDescent="0.3">
      <c r="A54" s="5">
        <v>39.950000000000003</v>
      </c>
    </row>
    <row r="55" spans="1:1" x14ac:dyDescent="0.3">
      <c r="A55" s="5">
        <v>42.15</v>
      </c>
    </row>
    <row r="56" spans="1:1" x14ac:dyDescent="0.3">
      <c r="A56" s="5">
        <v>42.5</v>
      </c>
    </row>
    <row r="57" spans="1:1" x14ac:dyDescent="0.3">
      <c r="A57" s="5">
        <v>38.5</v>
      </c>
    </row>
    <row r="58" spans="1:1" x14ac:dyDescent="0.3">
      <c r="A58" s="5">
        <v>41.7</v>
      </c>
    </row>
    <row r="59" spans="1:1" x14ac:dyDescent="0.3">
      <c r="A59" s="5">
        <v>45.4</v>
      </c>
    </row>
    <row r="60" spans="1:1" x14ac:dyDescent="0.3">
      <c r="A60" s="5">
        <v>46</v>
      </c>
    </row>
    <row r="61" spans="1:1" x14ac:dyDescent="0.3">
      <c r="A61" s="5">
        <v>39</v>
      </c>
    </row>
    <row r="62" spans="1:1" x14ac:dyDescent="0.3">
      <c r="A62" s="5">
        <v>41.2</v>
      </c>
    </row>
    <row r="63" spans="1:1" x14ac:dyDescent="0.3">
      <c r="A63" s="5">
        <v>42.6</v>
      </c>
    </row>
    <row r="64" spans="1:1" x14ac:dyDescent="0.3">
      <c r="A64" s="5">
        <v>43.2</v>
      </c>
    </row>
    <row r="65" spans="1:1" x14ac:dyDescent="0.3">
      <c r="A65" s="5">
        <v>41.5</v>
      </c>
    </row>
    <row r="66" spans="1:1" x14ac:dyDescent="0.3">
      <c r="A66" s="5">
        <v>42.9</v>
      </c>
    </row>
    <row r="67" spans="1:1" x14ac:dyDescent="0.3">
      <c r="A67" s="5">
        <v>43.7</v>
      </c>
    </row>
    <row r="68" spans="1:1" x14ac:dyDescent="0.3">
      <c r="A68" s="5">
        <v>44.3</v>
      </c>
    </row>
    <row r="69" spans="1:1" x14ac:dyDescent="0.3">
      <c r="A69" s="5">
        <v>59.2</v>
      </c>
    </row>
    <row r="70" spans="1:1" x14ac:dyDescent="0.3">
      <c r="A70" s="5">
        <v>60.5</v>
      </c>
    </row>
    <row r="71" spans="1:1" x14ac:dyDescent="0.3">
      <c r="A71" s="5">
        <v>60.8</v>
      </c>
    </row>
    <row r="72" spans="1:1" x14ac:dyDescent="0.3">
      <c r="A72" s="5">
        <v>64.5</v>
      </c>
    </row>
    <row r="73" spans="1:1" x14ac:dyDescent="0.3">
      <c r="A73" s="5">
        <v>58.1</v>
      </c>
    </row>
    <row r="74" spans="1:1" x14ac:dyDescent="0.3">
      <c r="A74" s="5">
        <v>61</v>
      </c>
    </row>
    <row r="75" spans="1:1" x14ac:dyDescent="0.3">
      <c r="A75" s="5">
        <v>61.5</v>
      </c>
    </row>
    <row r="76" spans="1:1" x14ac:dyDescent="0.3">
      <c r="A76" s="5">
        <v>62.9</v>
      </c>
    </row>
    <row r="77" spans="1:1" x14ac:dyDescent="0.3">
      <c r="A77" s="5">
        <v>77.900000000000006</v>
      </c>
    </row>
    <row r="78" spans="1:1" x14ac:dyDescent="0.3">
      <c r="A78" s="5">
        <v>79.900000000000006</v>
      </c>
    </row>
    <row r="79" spans="1:1" x14ac:dyDescent="0.3">
      <c r="A79" s="5">
        <v>81.7</v>
      </c>
    </row>
    <row r="80" spans="1:1" x14ac:dyDescent="0.3">
      <c r="A80" s="5">
        <v>83.7</v>
      </c>
    </row>
    <row r="81" spans="1:1" x14ac:dyDescent="0.3">
      <c r="A81" s="5">
        <v>31.05</v>
      </c>
    </row>
    <row r="82" spans="1:1" x14ac:dyDescent="0.3">
      <c r="A82" s="5">
        <v>31.9</v>
      </c>
    </row>
    <row r="83" spans="1:1" x14ac:dyDescent="0.3">
      <c r="A83" s="5">
        <v>33.200000000000003</v>
      </c>
    </row>
    <row r="84" spans="1:1" x14ac:dyDescent="0.3">
      <c r="A84" s="5">
        <v>33.200000000000003</v>
      </c>
    </row>
    <row r="85" spans="1:1" x14ac:dyDescent="0.3">
      <c r="A85" s="5">
        <v>34.700000000000003</v>
      </c>
    </row>
    <row r="86" spans="1:1" x14ac:dyDescent="0.3">
      <c r="A86" s="5">
        <v>35.4</v>
      </c>
    </row>
    <row r="87" spans="1:1" x14ac:dyDescent="0.3">
      <c r="A87" s="5">
        <v>36.15</v>
      </c>
    </row>
    <row r="88" spans="1:1" x14ac:dyDescent="0.3">
      <c r="A88" s="5">
        <v>56.2</v>
      </c>
    </row>
    <row r="89" spans="1:1" x14ac:dyDescent="0.3">
      <c r="A89" s="5">
        <v>58.95</v>
      </c>
    </row>
    <row r="90" spans="1:1" x14ac:dyDescent="0.3">
      <c r="A90" s="5">
        <v>60.2</v>
      </c>
    </row>
    <row r="91" spans="1:1" x14ac:dyDescent="0.3">
      <c r="A91" s="5">
        <v>60.3</v>
      </c>
    </row>
    <row r="92" spans="1:1" x14ac:dyDescent="0.3">
      <c r="A92" s="5">
        <v>121.2</v>
      </c>
    </row>
    <row r="93" spans="1:1" x14ac:dyDescent="0.3">
      <c r="A93" s="5">
        <v>158.6</v>
      </c>
    </row>
    <row r="94" spans="1:1" x14ac:dyDescent="0.3">
      <c r="A94" s="5">
        <v>174.7</v>
      </c>
    </row>
    <row r="95" spans="1:1" x14ac:dyDescent="0.3">
      <c r="A95" s="5">
        <v>134.9</v>
      </c>
    </row>
    <row r="96" spans="1:1" x14ac:dyDescent="0.3">
      <c r="A96" s="5">
        <v>172.3</v>
      </c>
    </row>
    <row r="97" spans="1:1" x14ac:dyDescent="0.3">
      <c r="A97" s="5">
        <v>85.95</v>
      </c>
    </row>
    <row r="98" spans="1:1" x14ac:dyDescent="0.3">
      <c r="A98" s="5">
        <v>110.1</v>
      </c>
    </row>
    <row r="99" spans="1:1" x14ac:dyDescent="0.3">
      <c r="A99" s="5">
        <v>116.2</v>
      </c>
    </row>
    <row r="100" spans="1:1" x14ac:dyDescent="0.3">
      <c r="A100" s="5">
        <v>30.6</v>
      </c>
    </row>
    <row r="101" spans="1:1" x14ac:dyDescent="0.3">
      <c r="A101" s="5">
        <v>31.3</v>
      </c>
    </row>
    <row r="102" spans="1:1" x14ac:dyDescent="0.3">
      <c r="A102" s="5">
        <v>42.45</v>
      </c>
    </row>
    <row r="103" spans="1:1" x14ac:dyDescent="0.3">
      <c r="A103" s="5">
        <v>41.6</v>
      </c>
    </row>
    <row r="104" spans="1:1" x14ac:dyDescent="0.3">
      <c r="A104" s="5">
        <v>40.85</v>
      </c>
    </row>
    <row r="105" spans="1:1" x14ac:dyDescent="0.3">
      <c r="A105" s="5">
        <v>55.1</v>
      </c>
    </row>
    <row r="106" spans="1:1" x14ac:dyDescent="0.3">
      <c r="A106" s="5">
        <v>56.8</v>
      </c>
    </row>
    <row r="107" spans="1:1" x14ac:dyDescent="0.3">
      <c r="A107" s="5">
        <v>59.8</v>
      </c>
    </row>
    <row r="108" spans="1:1" x14ac:dyDescent="0.3">
      <c r="A108" s="5">
        <v>56.8</v>
      </c>
    </row>
    <row r="109" spans="1:1" x14ac:dyDescent="0.3">
      <c r="A109" s="5">
        <v>59.8</v>
      </c>
    </row>
    <row r="110" spans="1:1" x14ac:dyDescent="0.3">
      <c r="A110" s="5">
        <v>60.6</v>
      </c>
    </row>
    <row r="111" spans="1:1" x14ac:dyDescent="0.3">
      <c r="A111" s="5">
        <v>75.400000000000006</v>
      </c>
    </row>
    <row r="112" spans="1:1" x14ac:dyDescent="0.3">
      <c r="A112" s="5">
        <v>77.900000000000006</v>
      </c>
    </row>
    <row r="113" spans="1:1" x14ac:dyDescent="0.3">
      <c r="A113" s="5">
        <v>82.5</v>
      </c>
    </row>
    <row r="114" spans="1:1" x14ac:dyDescent="0.3">
      <c r="A114" s="5">
        <v>111</v>
      </c>
    </row>
    <row r="115" spans="1:1" x14ac:dyDescent="0.3">
      <c r="A115" s="5">
        <v>61.8</v>
      </c>
    </row>
    <row r="116" spans="1:1" x14ac:dyDescent="0.3">
      <c r="A116" s="5">
        <v>39.9</v>
      </c>
    </row>
    <row r="117" spans="1:1" x14ac:dyDescent="0.3">
      <c r="A117" s="5">
        <v>40.4</v>
      </c>
    </row>
    <row r="118" spans="1:1" x14ac:dyDescent="0.3">
      <c r="A118" s="5">
        <v>42.55</v>
      </c>
    </row>
  </sheetData>
  <sortState ref="H36:H43">
    <sortCondition ref="H29"/>
  </sortState>
  <hyperlinks>
    <hyperlink ref="C29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N3.1</vt:lpstr>
      <vt:lpstr>N3.2</vt:lpstr>
      <vt:lpstr>N3.4</vt:lpstr>
      <vt:lpstr>J3.8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Ptk 3 Varieerumine</dc:title>
  <dc:subject>Statistika õpik</dc:subject>
  <dc:creator/>
  <cp:lastModifiedBy/>
  <dcterms:created xsi:type="dcterms:W3CDTF">2006-09-16T00:00:00Z</dcterms:created>
  <dcterms:modified xsi:type="dcterms:W3CDTF">2016-07-12T18:22:02Z</dcterms:modified>
  <cp:category>Näited</cp:category>
</cp:coreProperties>
</file>