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xml"/>
  <Override PartName="/xl/embeddings/oleObject2.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embeddings/oleObject3.bin" ContentType="application/vnd.openxmlformats-officedocument.oleObject"/>
  <Override PartName="/xl/charts/chart2.xml" ContentType="application/vnd.openxmlformats-officedocument.drawingml.chart+xml"/>
  <Override PartName="/xl/drawings/drawing4.xml" ContentType="application/vnd.openxmlformats-officedocument.drawing+xml"/>
  <Override PartName="/xl/embeddings/oleObject4.bin" ContentType="application/vnd.openxmlformats-officedocument.oleObject"/>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Work\ako\Statistika\Praktikum\Praktikum12 Regressioon1\"/>
    </mc:Choice>
  </mc:AlternateContent>
  <xr:revisionPtr revIDLastSave="0" documentId="13_ncr:1_{D5EFC20C-09ED-40B4-8110-C2347EC5853D}" xr6:coauthVersionLast="44" xr6:coauthVersionMax="44" xr10:uidLastSave="{00000000-0000-0000-0000-000000000000}"/>
  <bookViews>
    <workbookView xWindow="1920" yWindow="912" windowWidth="15576" windowHeight="12048" xr2:uid="{97DA3C20-A505-4CC0-AA57-93EA169515F0}"/>
  </bookViews>
  <sheets>
    <sheet name="A.9.2" sheetId="1" r:id="rId1"/>
    <sheet name="A.9.4" sheetId="2" r:id="rId2"/>
    <sheet name="A.9.7" sheetId="3" r:id="rId3"/>
    <sheet name="A.9.8" sheetId="4" r:id="rId4"/>
  </sheets>
  <definedNames>
    <definedName name="A">#REF!</definedName>
    <definedName name="alpha">#REF!</definedName>
    <definedName name="beeta">#REF!</definedName>
    <definedName name="CPI_2012">#REF!</definedName>
    <definedName name="K">#REF!</definedName>
    <definedName nam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8" i="4" l="1"/>
  <c r="E132" i="4" l="1"/>
  <c r="E125" i="4"/>
  <c r="G49" i="3"/>
  <c r="B23" i="3"/>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22" i="3"/>
  <c r="F41" i="2"/>
  <c r="F40" i="2"/>
  <c r="F37" i="2"/>
  <c r="F36" i="2"/>
  <c r="I33" i="1"/>
  <c r="J33" i="1"/>
  <c r="H33" i="1"/>
  <c r="J21" i="1"/>
  <c r="I21" i="1"/>
  <c r="H21" i="1"/>
  <c r="J20" i="1"/>
  <c r="J43" i="1" s="1"/>
  <c r="I20" i="1"/>
  <c r="I43" i="1" s="1"/>
  <c r="H20" i="1"/>
  <c r="H43" i="1" s="1"/>
  <c r="K58" i="1" l="1"/>
  <c r="H46" i="1"/>
  <c r="J46" i="1"/>
  <c r="H42" i="1"/>
  <c r="J42" i="1"/>
  <c r="H48" i="1"/>
  <c r="H44" i="1"/>
  <c r="J48" i="1"/>
  <c r="J44" i="1"/>
  <c r="I48" i="1"/>
  <c r="I46" i="1"/>
  <c r="I44" i="1"/>
  <c r="I42" i="1"/>
  <c r="H41" i="1"/>
  <c r="H47" i="1"/>
  <c r="H45" i="1"/>
  <c r="I41" i="1"/>
  <c r="I47" i="1"/>
  <c r="I45" i="1"/>
  <c r="J41" i="1"/>
  <c r="J47" i="1"/>
  <c r="J45" i="1"/>
  <c r="I58" i="1"/>
  <c r="J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Ako Sauga</author>
  </authors>
  <commentList>
    <comment ref="C10" authorId="0" shapeId="0" xr:uid="{6086DF8E-B5F4-439C-BB2D-24CD6855C5C6}">
      <text>
        <r>
          <rPr>
            <b/>
            <sz val="8"/>
            <color indexed="81"/>
            <rFont val="Tahoma"/>
            <family val="2"/>
            <charset val="186"/>
          </rPr>
          <t>Author:</t>
        </r>
        <r>
          <rPr>
            <sz val="8"/>
            <color indexed="81"/>
            <rFont val="Tahoma"/>
            <family val="2"/>
            <charset val="186"/>
          </rPr>
          <t xml:space="preserve">
mln eurot</t>
        </r>
      </text>
    </comment>
    <comment ref="J27" authorId="1" shapeId="0" xr:uid="{E179F5B7-B1E7-4BF2-BEAD-93737B1265C6}">
      <text>
        <r>
          <rPr>
            <b/>
            <sz val="9"/>
            <color indexed="81"/>
            <rFont val="Tahoma"/>
            <family val="2"/>
            <charset val="186"/>
          </rPr>
          <t>Ako Sauga:</t>
        </r>
        <r>
          <rPr>
            <sz val="9"/>
            <color indexed="81"/>
            <rFont val="Tahoma"/>
            <family val="2"/>
            <charset val="186"/>
          </rPr>
          <t xml:space="preserve">
Usaldusvahemiku alumine piir</t>
        </r>
      </text>
    </comment>
    <comment ref="K27" authorId="1" shapeId="0" xr:uid="{60994857-4EDE-461A-869F-24FEE314DAEB}">
      <text>
        <r>
          <rPr>
            <b/>
            <sz val="9"/>
            <color indexed="81"/>
            <rFont val="Tahoma"/>
            <family val="2"/>
            <charset val="186"/>
          </rPr>
          <t>Ako Sauga:</t>
        </r>
        <r>
          <rPr>
            <sz val="9"/>
            <color indexed="81"/>
            <rFont val="Tahoma"/>
            <family val="2"/>
            <charset val="186"/>
          </rPr>
          <t xml:space="preserve">
Usaldusvahemiku ülemine piir</t>
        </r>
      </text>
    </comment>
    <comment ref="F28" authorId="1" shapeId="0" xr:uid="{66480F03-A32C-4D49-BB39-2EE816DD260D}">
      <text>
        <r>
          <rPr>
            <b/>
            <sz val="9"/>
            <color indexed="81"/>
            <rFont val="Tahoma"/>
            <family val="2"/>
            <charset val="186"/>
          </rPr>
          <t>Ako Sauga:</t>
        </r>
        <r>
          <rPr>
            <sz val="9"/>
            <color indexed="81"/>
            <rFont val="Tahoma"/>
            <family val="2"/>
            <charset val="186"/>
          </rPr>
          <t xml:space="preserve">
Püsikulu</t>
        </r>
      </text>
    </comment>
    <comment ref="F29" authorId="1" shapeId="0" xr:uid="{993959E2-9339-4270-ABBF-6F935AC9416B}">
      <text>
        <r>
          <rPr>
            <b/>
            <sz val="9"/>
            <color indexed="81"/>
            <rFont val="Tahoma"/>
            <family val="2"/>
            <charset val="186"/>
          </rPr>
          <t>Ako Sauga:</t>
        </r>
        <r>
          <rPr>
            <sz val="9"/>
            <color indexed="81"/>
            <rFont val="Tahoma"/>
            <family val="2"/>
            <charset val="186"/>
          </rPr>
          <t xml:space="preserve">
Piirkulu</t>
        </r>
      </text>
    </comment>
  </commentList>
</comments>
</file>

<file path=xl/sharedStrings.xml><?xml version="1.0" encoding="utf-8"?>
<sst xmlns="http://schemas.openxmlformats.org/spreadsheetml/2006/main" count="106" uniqueCount="67">
  <si>
    <t>Riided</t>
  </si>
  <si>
    <t>Transport</t>
  </si>
  <si>
    <t>Vaba aeg</t>
  </si>
  <si>
    <t>Kulud kokku</t>
  </si>
  <si>
    <t>a</t>
  </si>
  <si>
    <t>SUMMARY OUTPUT</t>
  </si>
  <si>
    <t>b</t>
  </si>
  <si>
    <t>Kulud kokku x, kui kulud hüvisele y=0</t>
  </si>
  <si>
    <t>Regression Statistics</t>
  </si>
  <si>
    <t>Determinatsioonikordaja</t>
  </si>
  <si>
    <t>Multiple R</t>
  </si>
  <si>
    <t>R Square</t>
  </si>
  <si>
    <t>Adjusted R Square</t>
  </si>
  <si>
    <t>Standard Error</t>
  </si>
  <si>
    <t>Observations</t>
  </si>
  <si>
    <t>ANOVA</t>
  </si>
  <si>
    <t>df</t>
  </si>
  <si>
    <t>SS</t>
  </si>
  <si>
    <t>MS</t>
  </si>
  <si>
    <t>F</t>
  </si>
  <si>
    <t>Significance F</t>
  </si>
  <si>
    <t>Regression</t>
  </si>
  <si>
    <t>Residual</t>
  </si>
  <si>
    <t>Total</t>
  </si>
  <si>
    <t>Coefficients</t>
  </si>
  <si>
    <t>t Stat</t>
  </si>
  <si>
    <t>P-value</t>
  </si>
  <si>
    <t>Lower 95%</t>
  </si>
  <si>
    <t>Upper 95%</t>
  </si>
  <si>
    <t>Lower 95,0%</t>
  </si>
  <si>
    <t>Upper 95,0%</t>
  </si>
  <si>
    <t>Intercept</t>
  </si>
  <si>
    <t>Kulud kokku x</t>
  </si>
  <si>
    <t>4. Diagrammi konstrueerimine mudelite põhjal</t>
  </si>
  <si>
    <t>5. Milliste kogukulude juures tekivad kulud vastavatele hüvistele?</t>
  </si>
  <si>
    <t>3. Mudelite kirjeldusvõime</t>
  </si>
  <si>
    <t>Aasta</t>
  </si>
  <si>
    <t>Autod</t>
  </si>
  <si>
    <t>Kulud</t>
  </si>
  <si>
    <t>b) Püsikulu usaldusvahemik</t>
  </si>
  <si>
    <t>Alumine piir</t>
  </si>
  <si>
    <t>mln eurot</t>
  </si>
  <si>
    <t>Ülemine piir</t>
  </si>
  <si>
    <t>c) Piirkulu usaldusvahemik</t>
  </si>
  <si>
    <t>Laeva üleandmine</t>
  </si>
  <si>
    <t>Laevade koguarv</t>
  </si>
  <si>
    <t>Töötundide arv laeva kohta, mln</t>
  </si>
  <si>
    <t>3. Töötundide arvu vähenemise määra r leidmine</t>
  </si>
  <si>
    <t>diagrammi peal olevast mudelist</t>
  </si>
  <si>
    <t>r</t>
  </si>
  <si>
    <t>Läbisõit, km</t>
  </si>
  <si>
    <t>Veohind, eurot</t>
  </si>
  <si>
    <t>2. Läbisõit kuni 1500 km</t>
  </si>
  <si>
    <t>Proovime läbi lineaarse, ruutpolünoomi, eksponentsiaalse ja logaritmilise regressioonjoone</t>
  </si>
  <si>
    <t>Kõige suurem determinatsioonikordaja on ruutpolünoomil</t>
  </si>
  <si>
    <t>3. Läbisõit üle 1500 km</t>
  </si>
  <si>
    <t>4. Kui kiiresti kasvab veohind erinevate läbisõitude korral</t>
  </si>
  <si>
    <t>a)</t>
  </si>
  <si>
    <t>läbisõit x</t>
  </si>
  <si>
    <t>Parameetrid vastavalt diagrammilt: kuni 1500, ruutpolünoom</t>
  </si>
  <si>
    <t>ruutliikme kordaja</t>
  </si>
  <si>
    <t>lineaarliikme kordaja</t>
  </si>
  <si>
    <t>Veohinna kasvukiirus (tuletis)</t>
  </si>
  <si>
    <t>eurot/km</t>
  </si>
  <si>
    <t>b)</t>
  </si>
  <si>
    <t>c)</t>
  </si>
  <si>
    <t>Parameetrid vastavalt diagrammilt: üle 1500, ruutpolünoom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</si>
</sst>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
    <numFmt numFmtId="167" formatCode="0.00000"/>
  </numFmts>
  <fonts count="10" x14ac:knownFonts="1">
    <font>
      <sz val="11"/>
      <color theme="1"/>
      <name val="Calibri"/>
      <family val="2"/>
      <scheme val="minor"/>
    </font>
    <font>
      <b/>
      <sz val="11"/>
      <color theme="1"/>
      <name val="Calibri"/>
      <family val="2"/>
      <charset val="186"/>
      <scheme val="minor"/>
    </font>
    <font>
      <sz val="11"/>
      <color theme="1"/>
      <name val="Calibri"/>
      <family val="2"/>
      <scheme val="minor"/>
    </font>
    <font>
      <sz val="10"/>
      <color theme="1"/>
      <name val="Calibri"/>
      <family val="2"/>
      <charset val="186"/>
    </font>
    <font>
      <b/>
      <sz val="10"/>
      <color theme="1"/>
      <name val="Calibri"/>
      <family val="2"/>
      <charset val="186"/>
    </font>
    <font>
      <i/>
      <sz val="11"/>
      <color theme="1"/>
      <name val="Calibri"/>
      <family val="2"/>
      <scheme val="minor"/>
    </font>
    <font>
      <b/>
      <sz val="8"/>
      <color indexed="81"/>
      <name val="Tahoma"/>
      <family val="2"/>
      <charset val="186"/>
    </font>
    <font>
      <sz val="8"/>
      <color indexed="81"/>
      <name val="Tahoma"/>
      <family val="2"/>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right/>
      <top style="medium">
        <color indexed="64"/>
      </top>
      <bottom style="thin">
        <color indexed="64"/>
      </bottom>
      <diagonal/>
    </border>
    <border>
      <left/>
      <right/>
      <top/>
      <bottom style="medium">
        <color indexed="64"/>
      </bottom>
      <diagonal/>
    </border>
  </borders>
  <cellStyleXfs count="5">
    <xf numFmtId="0" fontId="0" fillId="0" borderId="0"/>
    <xf numFmtId="0" fontId="3" fillId="0" borderId="0"/>
    <xf numFmtId="0" fontId="3" fillId="0" borderId="0"/>
    <xf numFmtId="0" fontId="3" fillId="0" borderId="0"/>
    <xf numFmtId="9" fontId="2" fillId="0" borderId="0" applyFont="0" applyFill="0" applyBorder="0" applyAlignment="0" applyProtection="0"/>
  </cellStyleXfs>
  <cellXfs count="37">
    <xf numFmtId="0" fontId="0" fillId="0" borderId="0" xfId="0"/>
    <xf numFmtId="0" fontId="0" fillId="2" borderId="0" xfId="0" applyFill="1"/>
    <xf numFmtId="0" fontId="3" fillId="2" borderId="0" xfId="1" applyFill="1" applyAlignment="1">
      <alignment horizontal="center"/>
    </xf>
    <xf numFmtId="0" fontId="3" fillId="0" borderId="0" xfId="1"/>
    <xf numFmtId="0" fontId="0" fillId="2" borderId="0" xfId="0" applyFill="1" applyAlignment="1">
      <alignment horizontal="center"/>
    </xf>
    <xf numFmtId="2" fontId="3" fillId="0" borderId="0" xfId="1" applyNumberFormat="1"/>
    <xf numFmtId="0" fontId="3" fillId="0" borderId="0" xfId="1" applyAlignment="1">
      <alignment horizontal="right"/>
    </xf>
    <xf numFmtId="164" fontId="3" fillId="0" borderId="0" xfId="1" applyNumberFormat="1"/>
    <xf numFmtId="165" fontId="3" fillId="0" borderId="0" xfId="1" applyNumberFormat="1"/>
    <xf numFmtId="166" fontId="3" fillId="0" borderId="0" xfId="1" applyNumberFormat="1"/>
    <xf numFmtId="1" fontId="3" fillId="0" borderId="0" xfId="1" applyNumberFormat="1"/>
    <xf numFmtId="0" fontId="5" fillId="0" borderId="1" xfId="0" applyFont="1" applyBorder="1" applyAlignment="1">
      <alignment horizontal="centerContinuous"/>
    </xf>
    <xf numFmtId="0" fontId="3" fillId="0" borderId="0" xfId="1" applyAlignment="1">
      <alignment horizontal="right" indent="1"/>
    </xf>
    <xf numFmtId="165" fontId="0" fillId="0" borderId="0" xfId="0" applyNumberFormat="1"/>
    <xf numFmtId="0" fontId="0" fillId="0" borderId="2" xfId="0" applyBorder="1"/>
    <xf numFmtId="0" fontId="5" fillId="0" borderId="1" xfId="0" applyFont="1" applyBorder="1" applyAlignment="1">
      <alignment horizontal="center"/>
    </xf>
    <xf numFmtId="1" fontId="0" fillId="3" borderId="0" xfId="0" applyNumberFormat="1" applyFill="1"/>
    <xf numFmtId="0" fontId="1" fillId="0" borderId="0" xfId="0" applyFont="1"/>
    <xf numFmtId="164" fontId="0" fillId="3" borderId="2" xfId="0" applyNumberFormat="1" applyFill="1" applyBorder="1"/>
    <xf numFmtId="0" fontId="4" fillId="0" borderId="0" xfId="1" applyFont="1" applyAlignment="1">
      <alignment horizontal="left"/>
    </xf>
    <xf numFmtId="0" fontId="3" fillId="2" borderId="0" xfId="2" applyFill="1" applyAlignment="1">
      <alignment horizontal="center"/>
    </xf>
    <xf numFmtId="0" fontId="3" fillId="0" borderId="0" xfId="2"/>
    <xf numFmtId="1" fontId="3" fillId="0" borderId="0" xfId="2" applyNumberFormat="1"/>
    <xf numFmtId="166" fontId="0" fillId="0" borderId="0" xfId="0" applyNumberFormat="1"/>
    <xf numFmtId="1" fontId="0" fillId="0" borderId="0" xfId="0" applyNumberFormat="1"/>
    <xf numFmtId="167" fontId="0" fillId="0" borderId="2" xfId="0" applyNumberFormat="1" applyBorder="1"/>
    <xf numFmtId="0" fontId="0" fillId="0" borderId="0" xfId="0" applyAlignment="1">
      <alignment horizontal="right"/>
    </xf>
    <xf numFmtId="0" fontId="3" fillId="2" borderId="0" xfId="3" applyFill="1" applyAlignment="1">
      <alignment horizontal="center" wrapText="1"/>
    </xf>
    <xf numFmtId="0" fontId="3" fillId="0" borderId="0" xfId="3"/>
    <xf numFmtId="14" fontId="3" fillId="0" borderId="0" xfId="3" applyNumberFormat="1" applyProtection="1">
      <protection locked="0"/>
    </xf>
    <xf numFmtId="0" fontId="4" fillId="0" borderId="0" xfId="3" applyFont="1"/>
    <xf numFmtId="0" fontId="3" fillId="0" borderId="0" xfId="3" applyAlignment="1">
      <alignment horizontal="right"/>
    </xf>
    <xf numFmtId="9" fontId="3" fillId="3" borderId="0" xfId="4" applyFont="1" applyFill="1"/>
    <xf numFmtId="2" fontId="0" fillId="0" borderId="0" xfId="0" applyNumberFormat="1"/>
    <xf numFmtId="0" fontId="0" fillId="0" borderId="0" xfId="0" applyAlignment="1">
      <alignment horizontal="center"/>
    </xf>
    <xf numFmtId="2" fontId="0" fillId="3" borderId="0" xfId="0" applyNumberFormat="1" applyFill="1"/>
    <xf numFmtId="164" fontId="0" fillId="0" borderId="0" xfId="0" applyNumberFormat="1"/>
  </cellXfs>
  <cellStyles count="5">
    <cellStyle name="Normal" xfId="0" builtinId="0"/>
    <cellStyle name="Normal 12" xfId="3" xr:uid="{DA59ACEA-7BA3-47CB-B5A5-293B95916D25}"/>
    <cellStyle name="Normal 5" xfId="1" xr:uid="{F7B79565-9E30-4D65-85E0-841FF877FF0C}"/>
    <cellStyle name="Normal 7" xfId="2" xr:uid="{00906781-C998-4C07-A037-E2A8EF4B181B}"/>
    <cellStyle name="Percent 2" xfId="4" xr:uid="{B9A4D763-2480-4035-B341-4B7E067AB4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t-EE"/>
              <a:t>Tarbimismudelid</a:t>
            </a:r>
          </a:p>
        </c:rich>
      </c:tx>
      <c:overlay val="0"/>
    </c:title>
    <c:autoTitleDeleted val="0"/>
    <c:plotArea>
      <c:layout/>
      <c:scatterChart>
        <c:scatterStyle val="smoothMarker"/>
        <c:varyColors val="0"/>
        <c:ser>
          <c:idx val="0"/>
          <c:order val="0"/>
          <c:tx>
            <c:strRef>
              <c:f>'A.9.2'!$H$40</c:f>
              <c:strCache>
                <c:ptCount val="1"/>
                <c:pt idx="0">
                  <c:v>Riided</c:v>
                </c:pt>
              </c:strCache>
            </c:strRef>
          </c:tx>
          <c:marker>
            <c:symbol val="none"/>
          </c:marker>
          <c:xVal>
            <c:numRef>
              <c:f>'A.9.2'!$G$41:$G$48</c:f>
              <c:numCache>
                <c:formatCode>General</c:formatCode>
                <c:ptCount val="8"/>
                <c:pt idx="0">
                  <c:v>500</c:v>
                </c:pt>
                <c:pt idx="1">
                  <c:v>1000</c:v>
                </c:pt>
                <c:pt idx="2">
                  <c:v>1500</c:v>
                </c:pt>
                <c:pt idx="3">
                  <c:v>2000</c:v>
                </c:pt>
                <c:pt idx="4">
                  <c:v>2500</c:v>
                </c:pt>
                <c:pt idx="5">
                  <c:v>3000</c:v>
                </c:pt>
                <c:pt idx="6">
                  <c:v>3500</c:v>
                </c:pt>
                <c:pt idx="7">
                  <c:v>4000</c:v>
                </c:pt>
              </c:numCache>
            </c:numRef>
          </c:xVal>
          <c:yVal>
            <c:numRef>
              <c:f>'A.9.2'!$H$41:$H$48</c:f>
              <c:numCache>
                <c:formatCode>0.0</c:formatCode>
                <c:ptCount val="8"/>
                <c:pt idx="0">
                  <c:v>-7.7979418050276124</c:v>
                </c:pt>
                <c:pt idx="1">
                  <c:v>25.132771317320973</c:v>
                </c:pt>
                <c:pt idx="2">
                  <c:v>58.063484439669551</c:v>
                </c:pt>
                <c:pt idx="3">
                  <c:v>90.994197562018144</c:v>
                </c:pt>
                <c:pt idx="4">
                  <c:v>123.92491068436672</c:v>
                </c:pt>
                <c:pt idx="5">
                  <c:v>156.8556238067153</c:v>
                </c:pt>
                <c:pt idx="6">
                  <c:v>189.78633692906388</c:v>
                </c:pt>
                <c:pt idx="7">
                  <c:v>222.71705005141249</c:v>
                </c:pt>
              </c:numCache>
            </c:numRef>
          </c:yVal>
          <c:smooth val="1"/>
          <c:extLst>
            <c:ext xmlns:c16="http://schemas.microsoft.com/office/drawing/2014/chart" uri="{C3380CC4-5D6E-409C-BE32-E72D297353CC}">
              <c16:uniqueId val="{00000000-F10A-43F5-A118-6156C73459DF}"/>
            </c:ext>
          </c:extLst>
        </c:ser>
        <c:ser>
          <c:idx val="1"/>
          <c:order val="1"/>
          <c:tx>
            <c:strRef>
              <c:f>'A.9.2'!$I$40</c:f>
              <c:strCache>
                <c:ptCount val="1"/>
                <c:pt idx="0">
                  <c:v>Transport</c:v>
                </c:pt>
              </c:strCache>
            </c:strRef>
          </c:tx>
          <c:marker>
            <c:symbol val="none"/>
          </c:marker>
          <c:xVal>
            <c:numRef>
              <c:f>'A.9.2'!$G$41:$G$48</c:f>
              <c:numCache>
                <c:formatCode>General</c:formatCode>
                <c:ptCount val="8"/>
                <c:pt idx="0">
                  <c:v>500</c:v>
                </c:pt>
                <c:pt idx="1">
                  <c:v>1000</c:v>
                </c:pt>
                <c:pt idx="2">
                  <c:v>1500</c:v>
                </c:pt>
                <c:pt idx="3">
                  <c:v>2000</c:v>
                </c:pt>
                <c:pt idx="4">
                  <c:v>2500</c:v>
                </c:pt>
                <c:pt idx="5">
                  <c:v>3000</c:v>
                </c:pt>
                <c:pt idx="6">
                  <c:v>3500</c:v>
                </c:pt>
                <c:pt idx="7">
                  <c:v>4000</c:v>
                </c:pt>
              </c:numCache>
            </c:numRef>
          </c:xVal>
          <c:yVal>
            <c:numRef>
              <c:f>'A.9.2'!$I$41:$I$48</c:f>
              <c:numCache>
                <c:formatCode>0.0</c:formatCode>
                <c:ptCount val="8"/>
                <c:pt idx="0">
                  <c:v>-82.191512199337282</c:v>
                </c:pt>
                <c:pt idx="1">
                  <c:v>7.8075093862330789</c:v>
                </c:pt>
                <c:pt idx="2">
                  <c:v>97.806530971803397</c:v>
                </c:pt>
                <c:pt idx="3">
                  <c:v>187.8055525573738</c:v>
                </c:pt>
                <c:pt idx="4">
                  <c:v>277.80457414294415</c:v>
                </c:pt>
                <c:pt idx="5">
                  <c:v>367.80359572851444</c:v>
                </c:pt>
                <c:pt idx="6">
                  <c:v>457.80261731408484</c:v>
                </c:pt>
                <c:pt idx="7">
                  <c:v>547.80163889965525</c:v>
                </c:pt>
              </c:numCache>
            </c:numRef>
          </c:yVal>
          <c:smooth val="1"/>
          <c:extLst>
            <c:ext xmlns:c16="http://schemas.microsoft.com/office/drawing/2014/chart" uri="{C3380CC4-5D6E-409C-BE32-E72D297353CC}">
              <c16:uniqueId val="{00000001-F10A-43F5-A118-6156C73459DF}"/>
            </c:ext>
          </c:extLst>
        </c:ser>
        <c:ser>
          <c:idx val="2"/>
          <c:order val="2"/>
          <c:tx>
            <c:strRef>
              <c:f>'A.9.2'!$J$40</c:f>
              <c:strCache>
                <c:ptCount val="1"/>
                <c:pt idx="0">
                  <c:v>Vaba aeg</c:v>
                </c:pt>
              </c:strCache>
            </c:strRef>
          </c:tx>
          <c:marker>
            <c:symbol val="none"/>
          </c:marker>
          <c:xVal>
            <c:numRef>
              <c:f>'A.9.2'!$G$41:$G$48</c:f>
              <c:numCache>
                <c:formatCode>General</c:formatCode>
                <c:ptCount val="8"/>
                <c:pt idx="0">
                  <c:v>500</c:v>
                </c:pt>
                <c:pt idx="1">
                  <c:v>1000</c:v>
                </c:pt>
                <c:pt idx="2">
                  <c:v>1500</c:v>
                </c:pt>
                <c:pt idx="3">
                  <c:v>2000</c:v>
                </c:pt>
                <c:pt idx="4">
                  <c:v>2500</c:v>
                </c:pt>
                <c:pt idx="5">
                  <c:v>3000</c:v>
                </c:pt>
                <c:pt idx="6">
                  <c:v>3500</c:v>
                </c:pt>
                <c:pt idx="7">
                  <c:v>4000</c:v>
                </c:pt>
              </c:numCache>
            </c:numRef>
          </c:xVal>
          <c:yVal>
            <c:numRef>
              <c:f>'A.9.2'!$J$41:$J$48</c:f>
              <c:numCache>
                <c:formatCode>0.0</c:formatCode>
                <c:ptCount val="8"/>
                <c:pt idx="0">
                  <c:v>-132.39422686641214</c:v>
                </c:pt>
                <c:pt idx="1">
                  <c:v>-51.871554380052942</c:v>
                </c:pt>
                <c:pt idx="2">
                  <c:v>28.651118106306228</c:v>
                </c:pt>
                <c:pt idx="3">
                  <c:v>109.17379059266545</c:v>
                </c:pt>
                <c:pt idx="4">
                  <c:v>189.69646307902462</c:v>
                </c:pt>
                <c:pt idx="5">
                  <c:v>270.21913556538379</c:v>
                </c:pt>
                <c:pt idx="6">
                  <c:v>350.74180805174296</c:v>
                </c:pt>
                <c:pt idx="7">
                  <c:v>431.26448053810225</c:v>
                </c:pt>
              </c:numCache>
            </c:numRef>
          </c:yVal>
          <c:smooth val="1"/>
          <c:extLst>
            <c:ext xmlns:c16="http://schemas.microsoft.com/office/drawing/2014/chart" uri="{C3380CC4-5D6E-409C-BE32-E72D297353CC}">
              <c16:uniqueId val="{00000002-F10A-43F5-A118-6156C73459DF}"/>
            </c:ext>
          </c:extLst>
        </c:ser>
        <c:dLbls>
          <c:showLegendKey val="0"/>
          <c:showVal val="0"/>
          <c:showCatName val="0"/>
          <c:showSerName val="0"/>
          <c:showPercent val="0"/>
          <c:showBubbleSize val="0"/>
        </c:dLbls>
        <c:axId val="128411136"/>
        <c:axId val="128413056"/>
      </c:scatterChart>
      <c:valAx>
        <c:axId val="128411136"/>
        <c:scaling>
          <c:orientation val="minMax"/>
        </c:scaling>
        <c:delete val="0"/>
        <c:axPos val="b"/>
        <c:title>
          <c:tx>
            <c:rich>
              <a:bodyPr/>
              <a:lstStyle/>
              <a:p>
                <a:pPr>
                  <a:defRPr/>
                </a:pPr>
                <a:r>
                  <a:rPr lang="et-EE"/>
                  <a:t>Kulud kokku, eurot</a:t>
                </a:r>
              </a:p>
            </c:rich>
          </c:tx>
          <c:overlay val="0"/>
        </c:title>
        <c:numFmt formatCode="General" sourceLinked="1"/>
        <c:majorTickMark val="out"/>
        <c:minorTickMark val="none"/>
        <c:tickLblPos val="nextTo"/>
        <c:crossAx val="128413056"/>
        <c:crosses val="autoZero"/>
        <c:crossBetween val="midCat"/>
      </c:valAx>
      <c:valAx>
        <c:axId val="128413056"/>
        <c:scaling>
          <c:orientation val="minMax"/>
          <c:min val="0"/>
        </c:scaling>
        <c:delete val="0"/>
        <c:axPos val="l"/>
        <c:majorGridlines/>
        <c:title>
          <c:tx>
            <c:rich>
              <a:bodyPr/>
              <a:lstStyle/>
              <a:p>
                <a:pPr>
                  <a:defRPr/>
                </a:pPr>
                <a:r>
                  <a:rPr lang="et-EE"/>
                  <a:t>Kulud hüvisele, eurot</a:t>
                </a:r>
              </a:p>
            </c:rich>
          </c:tx>
          <c:overlay val="0"/>
        </c:title>
        <c:numFmt formatCode="0" sourceLinked="0"/>
        <c:majorTickMark val="out"/>
        <c:minorTickMark val="none"/>
        <c:tickLblPos val="nextTo"/>
        <c:crossAx val="12841113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t-EE" sz="1400" b="0"/>
              <a:t>Eksponentsiaalne</a:t>
            </a:r>
          </a:p>
        </c:rich>
      </c:tx>
      <c:overlay val="0"/>
    </c:title>
    <c:autoTitleDeleted val="0"/>
    <c:plotArea>
      <c:layout/>
      <c:scatterChart>
        <c:scatterStyle val="lineMarker"/>
        <c:varyColors val="0"/>
        <c:ser>
          <c:idx val="0"/>
          <c:order val="0"/>
          <c:tx>
            <c:strRef>
              <c:f>'A.9.8'!$B$21</c:f>
              <c:strCache>
                <c:ptCount val="1"/>
                <c:pt idx="0">
                  <c:v>Veohind, eurot</c:v>
                </c:pt>
              </c:strCache>
            </c:strRef>
          </c:tx>
          <c:spPr>
            <a:ln w="28575">
              <a:noFill/>
            </a:ln>
          </c:spPr>
          <c:trendline>
            <c:trendlineType val="exp"/>
            <c:dispRSqr val="1"/>
            <c:dispEq val="1"/>
            <c:trendlineLbl>
              <c:layout>
                <c:manualLayout>
                  <c:x val="-0.29723603922299635"/>
                  <c:y val="-5.5147759569322259E-4"/>
                </c:manualLayout>
              </c:layout>
              <c:numFmt formatCode="General" sourceLinked="0"/>
            </c:trendlineLbl>
          </c:trendline>
          <c:xVal>
            <c:numRef>
              <c:f>'A.9.8'!$A$52:$A$81</c:f>
              <c:numCache>
                <c:formatCode>General</c:formatCode>
                <c:ptCount val="30"/>
                <c:pt idx="0">
                  <c:v>1566</c:v>
                </c:pt>
                <c:pt idx="1">
                  <c:v>1569</c:v>
                </c:pt>
                <c:pt idx="2">
                  <c:v>1574</c:v>
                </c:pt>
                <c:pt idx="3">
                  <c:v>1578</c:v>
                </c:pt>
                <c:pt idx="4">
                  <c:v>1592</c:v>
                </c:pt>
                <c:pt idx="5">
                  <c:v>1665</c:v>
                </c:pt>
                <c:pt idx="6">
                  <c:v>1695</c:v>
                </c:pt>
                <c:pt idx="7">
                  <c:v>1713</c:v>
                </c:pt>
                <c:pt idx="8">
                  <c:v>1790</c:v>
                </c:pt>
                <c:pt idx="9">
                  <c:v>1795</c:v>
                </c:pt>
                <c:pt idx="10">
                  <c:v>1814</c:v>
                </c:pt>
                <c:pt idx="11">
                  <c:v>1822</c:v>
                </c:pt>
                <c:pt idx="12">
                  <c:v>1882</c:v>
                </c:pt>
                <c:pt idx="13">
                  <c:v>1891</c:v>
                </c:pt>
                <c:pt idx="14">
                  <c:v>1896</c:v>
                </c:pt>
                <c:pt idx="15">
                  <c:v>1899</c:v>
                </c:pt>
                <c:pt idx="16">
                  <c:v>1916</c:v>
                </c:pt>
                <c:pt idx="17">
                  <c:v>1961</c:v>
                </c:pt>
                <c:pt idx="18">
                  <c:v>1967</c:v>
                </c:pt>
                <c:pt idx="19">
                  <c:v>1984</c:v>
                </c:pt>
                <c:pt idx="20">
                  <c:v>1999</c:v>
                </c:pt>
                <c:pt idx="21">
                  <c:v>2072</c:v>
                </c:pt>
                <c:pt idx="22">
                  <c:v>2082</c:v>
                </c:pt>
                <c:pt idx="23">
                  <c:v>2145</c:v>
                </c:pt>
                <c:pt idx="24">
                  <c:v>2157</c:v>
                </c:pt>
                <c:pt idx="25">
                  <c:v>2206</c:v>
                </c:pt>
                <c:pt idx="26">
                  <c:v>2207</c:v>
                </c:pt>
                <c:pt idx="27">
                  <c:v>2244</c:v>
                </c:pt>
                <c:pt idx="28">
                  <c:v>2338</c:v>
                </c:pt>
                <c:pt idx="29">
                  <c:v>2390</c:v>
                </c:pt>
              </c:numCache>
            </c:numRef>
          </c:xVal>
          <c:yVal>
            <c:numRef>
              <c:f>'A.9.8'!$B$52:$B$81</c:f>
              <c:numCache>
                <c:formatCode>0.00</c:formatCode>
                <c:ptCount val="30"/>
                <c:pt idx="0">
                  <c:v>1341.8530351437698</c:v>
                </c:pt>
                <c:pt idx="1">
                  <c:v>1341.8530351437698</c:v>
                </c:pt>
                <c:pt idx="2">
                  <c:v>1341.8530351437698</c:v>
                </c:pt>
                <c:pt idx="3">
                  <c:v>1341.8530351437698</c:v>
                </c:pt>
                <c:pt idx="4">
                  <c:v>1405.7507987220447</c:v>
                </c:pt>
                <c:pt idx="5">
                  <c:v>1405.7507987220447</c:v>
                </c:pt>
                <c:pt idx="6">
                  <c:v>1437.6996805111821</c:v>
                </c:pt>
                <c:pt idx="7">
                  <c:v>1437.6996805111821</c:v>
                </c:pt>
                <c:pt idx="8">
                  <c:v>1469.6485623003196</c:v>
                </c:pt>
                <c:pt idx="9">
                  <c:v>1469.6485623003196</c:v>
                </c:pt>
                <c:pt idx="10">
                  <c:v>1469.6485623003196</c:v>
                </c:pt>
                <c:pt idx="11">
                  <c:v>1501.5974440894568</c:v>
                </c:pt>
                <c:pt idx="12">
                  <c:v>1533.5463258785942</c:v>
                </c:pt>
                <c:pt idx="13">
                  <c:v>1533.5463258785942</c:v>
                </c:pt>
                <c:pt idx="14">
                  <c:v>1533.5463258785942</c:v>
                </c:pt>
                <c:pt idx="15">
                  <c:v>1533.5463258785942</c:v>
                </c:pt>
                <c:pt idx="16">
                  <c:v>1565.4952076677316</c:v>
                </c:pt>
                <c:pt idx="17">
                  <c:v>1597.4440894568691</c:v>
                </c:pt>
                <c:pt idx="18">
                  <c:v>1597.4440894568691</c:v>
                </c:pt>
                <c:pt idx="19">
                  <c:v>1597.4440894568691</c:v>
                </c:pt>
                <c:pt idx="20">
                  <c:v>1597.4440894568691</c:v>
                </c:pt>
                <c:pt idx="21">
                  <c:v>1629.3929712460063</c:v>
                </c:pt>
                <c:pt idx="22">
                  <c:v>1629.3929712460063</c:v>
                </c:pt>
                <c:pt idx="23">
                  <c:v>1629.3929712460063</c:v>
                </c:pt>
                <c:pt idx="24">
                  <c:v>1629.3929712460063</c:v>
                </c:pt>
                <c:pt idx="25">
                  <c:v>1661.3418530351437</c:v>
                </c:pt>
                <c:pt idx="26">
                  <c:v>1661.3418530351437</c:v>
                </c:pt>
                <c:pt idx="27">
                  <c:v>1661.3418530351437</c:v>
                </c:pt>
                <c:pt idx="28">
                  <c:v>1693.2907348242811</c:v>
                </c:pt>
                <c:pt idx="29">
                  <c:v>1693.2907348242811</c:v>
                </c:pt>
              </c:numCache>
            </c:numRef>
          </c:yVal>
          <c:smooth val="0"/>
          <c:extLst>
            <c:ext xmlns:c16="http://schemas.microsoft.com/office/drawing/2014/chart" uri="{C3380CC4-5D6E-409C-BE32-E72D297353CC}">
              <c16:uniqueId val="{00000001-342D-4C53-A4FE-BA0A63C03E6A}"/>
            </c:ext>
          </c:extLst>
        </c:ser>
        <c:dLbls>
          <c:showLegendKey val="0"/>
          <c:showVal val="0"/>
          <c:showCatName val="0"/>
          <c:showSerName val="0"/>
          <c:showPercent val="0"/>
          <c:showBubbleSize val="0"/>
        </c:dLbls>
        <c:axId val="185492608"/>
        <c:axId val="185494528"/>
      </c:scatterChart>
      <c:valAx>
        <c:axId val="185492608"/>
        <c:scaling>
          <c:orientation val="minMax"/>
          <c:min val="1500"/>
        </c:scaling>
        <c:delete val="0"/>
        <c:axPos val="b"/>
        <c:title>
          <c:tx>
            <c:rich>
              <a:bodyPr/>
              <a:lstStyle/>
              <a:p>
                <a:pPr>
                  <a:defRPr/>
                </a:pPr>
                <a:r>
                  <a:rPr lang="et-EE"/>
                  <a:t>Läbisõit, km</a:t>
                </a:r>
              </a:p>
            </c:rich>
          </c:tx>
          <c:overlay val="0"/>
        </c:title>
        <c:numFmt formatCode="General" sourceLinked="1"/>
        <c:majorTickMark val="out"/>
        <c:minorTickMark val="none"/>
        <c:tickLblPos val="nextTo"/>
        <c:crossAx val="185494528"/>
        <c:crosses val="autoZero"/>
        <c:crossBetween val="midCat"/>
      </c:valAx>
      <c:valAx>
        <c:axId val="185494528"/>
        <c:scaling>
          <c:orientation val="minMax"/>
          <c:min val="1300"/>
        </c:scaling>
        <c:delete val="0"/>
        <c:axPos val="l"/>
        <c:majorGridlines/>
        <c:title>
          <c:tx>
            <c:rich>
              <a:bodyPr rot="-5400000" vert="horz"/>
              <a:lstStyle/>
              <a:p>
                <a:pPr>
                  <a:defRPr/>
                </a:pPr>
                <a:r>
                  <a:rPr lang="et-EE"/>
                  <a:t>Veohind, eurot</a:t>
                </a:r>
              </a:p>
            </c:rich>
          </c:tx>
          <c:overlay val="0"/>
        </c:title>
        <c:numFmt formatCode="0" sourceLinked="0"/>
        <c:majorTickMark val="out"/>
        <c:minorTickMark val="none"/>
        <c:tickLblPos val="nextTo"/>
        <c:crossAx val="185492608"/>
        <c:crosses val="autoZero"/>
        <c:crossBetween val="midCat"/>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t-EE" sz="1400" b="0"/>
              <a:t>Logaritmiline</a:t>
            </a:r>
          </a:p>
        </c:rich>
      </c:tx>
      <c:overlay val="0"/>
    </c:title>
    <c:autoTitleDeleted val="0"/>
    <c:plotArea>
      <c:layout/>
      <c:scatterChart>
        <c:scatterStyle val="lineMarker"/>
        <c:varyColors val="0"/>
        <c:ser>
          <c:idx val="0"/>
          <c:order val="0"/>
          <c:tx>
            <c:strRef>
              <c:f>'A.9.8'!$B$21</c:f>
              <c:strCache>
                <c:ptCount val="1"/>
                <c:pt idx="0">
                  <c:v>Veohind, eurot</c:v>
                </c:pt>
              </c:strCache>
            </c:strRef>
          </c:tx>
          <c:spPr>
            <a:ln w="28575">
              <a:noFill/>
            </a:ln>
          </c:spPr>
          <c:trendline>
            <c:trendlineType val="log"/>
            <c:dispRSqr val="1"/>
            <c:dispEq val="1"/>
            <c:trendlineLbl>
              <c:layout>
                <c:manualLayout>
                  <c:x val="-0.18615062329506621"/>
                  <c:y val="1.5586230849707531E-2"/>
                </c:manualLayout>
              </c:layout>
              <c:numFmt formatCode="General" sourceLinked="0"/>
            </c:trendlineLbl>
          </c:trendline>
          <c:xVal>
            <c:numRef>
              <c:f>'A.9.8'!$A$52:$A$81</c:f>
              <c:numCache>
                <c:formatCode>General</c:formatCode>
                <c:ptCount val="30"/>
                <c:pt idx="0">
                  <c:v>1566</c:v>
                </c:pt>
                <c:pt idx="1">
                  <c:v>1569</c:v>
                </c:pt>
                <c:pt idx="2">
                  <c:v>1574</c:v>
                </c:pt>
                <c:pt idx="3">
                  <c:v>1578</c:v>
                </c:pt>
                <c:pt idx="4">
                  <c:v>1592</c:v>
                </c:pt>
                <c:pt idx="5">
                  <c:v>1665</c:v>
                </c:pt>
                <c:pt idx="6">
                  <c:v>1695</c:v>
                </c:pt>
                <c:pt idx="7">
                  <c:v>1713</c:v>
                </c:pt>
                <c:pt idx="8">
                  <c:v>1790</c:v>
                </c:pt>
                <c:pt idx="9">
                  <c:v>1795</c:v>
                </c:pt>
                <c:pt idx="10">
                  <c:v>1814</c:v>
                </c:pt>
                <c:pt idx="11">
                  <c:v>1822</c:v>
                </c:pt>
                <c:pt idx="12">
                  <c:v>1882</c:v>
                </c:pt>
                <c:pt idx="13">
                  <c:v>1891</c:v>
                </c:pt>
                <c:pt idx="14">
                  <c:v>1896</c:v>
                </c:pt>
                <c:pt idx="15">
                  <c:v>1899</c:v>
                </c:pt>
                <c:pt idx="16">
                  <c:v>1916</c:v>
                </c:pt>
                <c:pt idx="17">
                  <c:v>1961</c:v>
                </c:pt>
                <c:pt idx="18">
                  <c:v>1967</c:v>
                </c:pt>
                <c:pt idx="19">
                  <c:v>1984</c:v>
                </c:pt>
                <c:pt idx="20">
                  <c:v>1999</c:v>
                </c:pt>
                <c:pt idx="21">
                  <c:v>2072</c:v>
                </c:pt>
                <c:pt idx="22">
                  <c:v>2082</c:v>
                </c:pt>
                <c:pt idx="23">
                  <c:v>2145</c:v>
                </c:pt>
                <c:pt idx="24">
                  <c:v>2157</c:v>
                </c:pt>
                <c:pt idx="25">
                  <c:v>2206</c:v>
                </c:pt>
                <c:pt idx="26">
                  <c:v>2207</c:v>
                </c:pt>
                <c:pt idx="27">
                  <c:v>2244</c:v>
                </c:pt>
                <c:pt idx="28">
                  <c:v>2338</c:v>
                </c:pt>
                <c:pt idx="29">
                  <c:v>2390</c:v>
                </c:pt>
              </c:numCache>
            </c:numRef>
          </c:xVal>
          <c:yVal>
            <c:numRef>
              <c:f>'A.9.8'!$B$52:$B$81</c:f>
              <c:numCache>
                <c:formatCode>0.00</c:formatCode>
                <c:ptCount val="30"/>
                <c:pt idx="0">
                  <c:v>1341.8530351437698</c:v>
                </c:pt>
                <c:pt idx="1">
                  <c:v>1341.8530351437698</c:v>
                </c:pt>
                <c:pt idx="2">
                  <c:v>1341.8530351437698</c:v>
                </c:pt>
                <c:pt idx="3">
                  <c:v>1341.8530351437698</c:v>
                </c:pt>
                <c:pt idx="4">
                  <c:v>1405.7507987220447</c:v>
                </c:pt>
                <c:pt idx="5">
                  <c:v>1405.7507987220447</c:v>
                </c:pt>
                <c:pt idx="6">
                  <c:v>1437.6996805111821</c:v>
                </c:pt>
                <c:pt idx="7">
                  <c:v>1437.6996805111821</c:v>
                </c:pt>
                <c:pt idx="8">
                  <c:v>1469.6485623003196</c:v>
                </c:pt>
                <c:pt idx="9">
                  <c:v>1469.6485623003196</c:v>
                </c:pt>
                <c:pt idx="10">
                  <c:v>1469.6485623003196</c:v>
                </c:pt>
                <c:pt idx="11">
                  <c:v>1501.5974440894568</c:v>
                </c:pt>
                <c:pt idx="12">
                  <c:v>1533.5463258785942</c:v>
                </c:pt>
                <c:pt idx="13">
                  <c:v>1533.5463258785942</c:v>
                </c:pt>
                <c:pt idx="14">
                  <c:v>1533.5463258785942</c:v>
                </c:pt>
                <c:pt idx="15">
                  <c:v>1533.5463258785942</c:v>
                </c:pt>
                <c:pt idx="16">
                  <c:v>1565.4952076677316</c:v>
                </c:pt>
                <c:pt idx="17">
                  <c:v>1597.4440894568691</c:v>
                </c:pt>
                <c:pt idx="18">
                  <c:v>1597.4440894568691</c:v>
                </c:pt>
                <c:pt idx="19">
                  <c:v>1597.4440894568691</c:v>
                </c:pt>
                <c:pt idx="20">
                  <c:v>1597.4440894568691</c:v>
                </c:pt>
                <c:pt idx="21">
                  <c:v>1629.3929712460063</c:v>
                </c:pt>
                <c:pt idx="22">
                  <c:v>1629.3929712460063</c:v>
                </c:pt>
                <c:pt idx="23">
                  <c:v>1629.3929712460063</c:v>
                </c:pt>
                <c:pt idx="24">
                  <c:v>1629.3929712460063</c:v>
                </c:pt>
                <c:pt idx="25">
                  <c:v>1661.3418530351437</c:v>
                </c:pt>
                <c:pt idx="26">
                  <c:v>1661.3418530351437</c:v>
                </c:pt>
                <c:pt idx="27">
                  <c:v>1661.3418530351437</c:v>
                </c:pt>
                <c:pt idx="28">
                  <c:v>1693.2907348242811</c:v>
                </c:pt>
                <c:pt idx="29">
                  <c:v>1693.2907348242811</c:v>
                </c:pt>
              </c:numCache>
            </c:numRef>
          </c:yVal>
          <c:smooth val="0"/>
          <c:extLst>
            <c:ext xmlns:c16="http://schemas.microsoft.com/office/drawing/2014/chart" uri="{C3380CC4-5D6E-409C-BE32-E72D297353CC}">
              <c16:uniqueId val="{00000001-16F9-415E-BAFB-8D7118A400DE}"/>
            </c:ext>
          </c:extLst>
        </c:ser>
        <c:dLbls>
          <c:showLegendKey val="0"/>
          <c:showVal val="0"/>
          <c:showCatName val="0"/>
          <c:showSerName val="0"/>
          <c:showPercent val="0"/>
          <c:showBubbleSize val="0"/>
        </c:dLbls>
        <c:axId val="185515392"/>
        <c:axId val="185525760"/>
      </c:scatterChart>
      <c:valAx>
        <c:axId val="185515392"/>
        <c:scaling>
          <c:orientation val="minMax"/>
          <c:min val="1500"/>
        </c:scaling>
        <c:delete val="0"/>
        <c:axPos val="b"/>
        <c:title>
          <c:tx>
            <c:rich>
              <a:bodyPr/>
              <a:lstStyle/>
              <a:p>
                <a:pPr>
                  <a:defRPr/>
                </a:pPr>
                <a:r>
                  <a:rPr lang="et-EE"/>
                  <a:t>Läbisõit, km</a:t>
                </a:r>
              </a:p>
            </c:rich>
          </c:tx>
          <c:overlay val="0"/>
        </c:title>
        <c:numFmt formatCode="General" sourceLinked="1"/>
        <c:majorTickMark val="out"/>
        <c:minorTickMark val="none"/>
        <c:tickLblPos val="nextTo"/>
        <c:crossAx val="185525760"/>
        <c:crosses val="autoZero"/>
        <c:crossBetween val="midCat"/>
      </c:valAx>
      <c:valAx>
        <c:axId val="185525760"/>
        <c:scaling>
          <c:orientation val="minMax"/>
          <c:min val="1300"/>
        </c:scaling>
        <c:delete val="0"/>
        <c:axPos val="l"/>
        <c:majorGridlines/>
        <c:title>
          <c:tx>
            <c:rich>
              <a:bodyPr rot="-5400000" vert="horz"/>
              <a:lstStyle/>
              <a:p>
                <a:pPr>
                  <a:defRPr/>
                </a:pPr>
                <a:r>
                  <a:rPr lang="et-EE"/>
                  <a:t>Veohind, eurot</a:t>
                </a:r>
              </a:p>
            </c:rich>
          </c:tx>
          <c:overlay val="0"/>
        </c:title>
        <c:numFmt formatCode="0" sourceLinked="0"/>
        <c:majorTickMark val="out"/>
        <c:minorTickMark val="none"/>
        <c:tickLblPos val="nextTo"/>
        <c:crossAx val="18551539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50303270914665"/>
          <c:y val="2.491750108669652E-2"/>
          <c:w val="0.78986055051942039"/>
          <c:h val="0.72169270013576847"/>
        </c:manualLayout>
      </c:layout>
      <c:scatterChart>
        <c:scatterStyle val="lineMarker"/>
        <c:varyColors val="0"/>
        <c:ser>
          <c:idx val="0"/>
          <c:order val="0"/>
          <c:spPr>
            <a:ln w="28575">
              <a:noFill/>
            </a:ln>
          </c:spPr>
          <c:marker>
            <c:symbol val="x"/>
            <c:size val="3"/>
          </c:marker>
          <c:trendline>
            <c:spPr>
              <a:ln w="22225"/>
            </c:spPr>
            <c:trendlineType val="power"/>
            <c:dispRSqr val="1"/>
            <c:dispEq val="1"/>
            <c:trendlineLbl>
              <c:layout>
                <c:manualLayout>
                  <c:x val="6.811409603211363E-2"/>
                  <c:y val="-0.44803564382715777"/>
                </c:manualLayout>
              </c:layout>
              <c:numFmt formatCode="General" sourceLinked="0"/>
            </c:trendlineLbl>
          </c:trendline>
          <c:xVal>
            <c:numRef>
              <c:f>'A.9.7'!$B$21:$B$404</c:f>
              <c:numCache>
                <c:formatCode>General</c:formatCode>
                <c:ptCount val="38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numCache>
            </c:numRef>
          </c:xVal>
          <c:yVal>
            <c:numRef>
              <c:f>'A.9.7'!$C$21:$C$404</c:f>
              <c:numCache>
                <c:formatCode>General</c:formatCode>
                <c:ptCount val="384"/>
                <c:pt idx="0">
                  <c:v>1.198688</c:v>
                </c:pt>
                <c:pt idx="1">
                  <c:v>1.145661</c:v>
                </c:pt>
                <c:pt idx="2">
                  <c:v>1.096581</c:v>
                </c:pt>
                <c:pt idx="3">
                  <c:v>1.019045</c:v>
                </c:pt>
                <c:pt idx="4">
                  <c:v>0.98148000000000002</c:v>
                </c:pt>
                <c:pt idx="5">
                  <c:v>1.0522800000000001</c:v>
                </c:pt>
                <c:pt idx="6">
                  <c:v>0.66306699999999996</c:v>
                </c:pt>
                <c:pt idx="7">
                  <c:v>0.90988800000000003</c:v>
                </c:pt>
                <c:pt idx="8">
                  <c:v>0.92437499999999995</c:v>
                </c:pt>
                <c:pt idx="9">
                  <c:v>0.88414499999999996</c:v>
                </c:pt>
                <c:pt idx="10">
                  <c:v>0.79784100000000002</c:v>
                </c:pt>
                <c:pt idx="11">
                  <c:v>0.91632100000000005</c:v>
                </c:pt>
                <c:pt idx="12">
                  <c:v>0.76294300000000004</c:v>
                </c:pt>
                <c:pt idx="13">
                  <c:v>0.82597900000000002</c:v>
                </c:pt>
                <c:pt idx="14">
                  <c:v>0.71312900000000001</c:v>
                </c:pt>
                <c:pt idx="15">
                  <c:v>0.70019200000000004</c:v>
                </c:pt>
                <c:pt idx="16">
                  <c:v>0.79545200000000005</c:v>
                </c:pt>
                <c:pt idx="17">
                  <c:v>0.76693299999999998</c:v>
                </c:pt>
                <c:pt idx="18">
                  <c:v>0.76528099999999999</c:v>
                </c:pt>
                <c:pt idx="19">
                  <c:v>0.760799</c:v>
                </c:pt>
                <c:pt idx="20">
                  <c:v>0.73406000000000005</c:v>
                </c:pt>
                <c:pt idx="21">
                  <c:v>0.7218</c:v>
                </c:pt>
                <c:pt idx="22">
                  <c:v>0.72302699999999998</c:v>
                </c:pt>
                <c:pt idx="23">
                  <c:v>0.71878500000000001</c:v>
                </c:pt>
                <c:pt idx="24">
                  <c:v>0.70733599999999996</c:v>
                </c:pt>
                <c:pt idx="25">
                  <c:v>0.70779300000000001</c:v>
                </c:pt>
                <c:pt idx="26">
                  <c:v>0.69927300000000003</c:v>
                </c:pt>
                <c:pt idx="27">
                  <c:v>0.69454700000000003</c:v>
                </c:pt>
                <c:pt idx="28">
                  <c:v>0.69408999999999998</c:v>
                </c:pt>
                <c:pt idx="29">
                  <c:v>0.694187</c:v>
                </c:pt>
                <c:pt idx="30">
                  <c:v>0.68976899999999997</c:v>
                </c:pt>
                <c:pt idx="31">
                  <c:v>0.83324500000000001</c:v>
                </c:pt>
                <c:pt idx="32">
                  <c:v>0.801593</c:v>
                </c:pt>
                <c:pt idx="33">
                  <c:v>0.85499499999999995</c:v>
                </c:pt>
                <c:pt idx="34">
                  <c:v>0.824322</c:v>
                </c:pt>
                <c:pt idx="35">
                  <c:v>0.79230699999999998</c:v>
                </c:pt>
                <c:pt idx="36">
                  <c:v>0.69221200000000005</c:v>
                </c:pt>
                <c:pt idx="37">
                  <c:v>0.68786499999999995</c:v>
                </c:pt>
                <c:pt idx="38">
                  <c:v>0.68247599999999997</c:v>
                </c:pt>
                <c:pt idx="39">
                  <c:v>0.68354599999999999</c:v>
                </c:pt>
                <c:pt idx="40">
                  <c:v>0.67735699999999999</c:v>
                </c:pt>
                <c:pt idx="41">
                  <c:v>0.67733200000000005</c:v>
                </c:pt>
                <c:pt idx="42">
                  <c:v>0.676369</c:v>
                </c:pt>
                <c:pt idx="43">
                  <c:v>0.67615099999999995</c:v>
                </c:pt>
                <c:pt idx="44">
                  <c:v>0.67540900000000004</c:v>
                </c:pt>
                <c:pt idx="45">
                  <c:v>0.67461899999999997</c:v>
                </c:pt>
                <c:pt idx="46">
                  <c:v>0.67292300000000005</c:v>
                </c:pt>
                <c:pt idx="47">
                  <c:v>0.67033799999999999</c:v>
                </c:pt>
                <c:pt idx="48">
                  <c:v>0.66678800000000005</c:v>
                </c:pt>
                <c:pt idx="49">
                  <c:v>0.66492600000000002</c:v>
                </c:pt>
                <c:pt idx="50">
                  <c:v>0.66619799999999996</c:v>
                </c:pt>
                <c:pt idx="51">
                  <c:v>0.66164100000000003</c:v>
                </c:pt>
                <c:pt idx="52">
                  <c:v>0.65868099999999996</c:v>
                </c:pt>
                <c:pt idx="53">
                  <c:v>0.65899600000000003</c:v>
                </c:pt>
                <c:pt idx="54">
                  <c:v>0.65618299999999996</c:v>
                </c:pt>
                <c:pt idx="55">
                  <c:v>0.655366</c:v>
                </c:pt>
                <c:pt idx="56">
                  <c:v>0.65298299999999998</c:v>
                </c:pt>
                <c:pt idx="57">
                  <c:v>0.65104700000000004</c:v>
                </c:pt>
                <c:pt idx="58">
                  <c:v>0.65212300000000001</c:v>
                </c:pt>
                <c:pt idx="59">
                  <c:v>0.648891</c:v>
                </c:pt>
                <c:pt idx="60">
                  <c:v>0.645729</c:v>
                </c:pt>
                <c:pt idx="61">
                  <c:v>0.64424000000000003</c:v>
                </c:pt>
                <c:pt idx="62">
                  <c:v>0.64331199999999999</c:v>
                </c:pt>
                <c:pt idx="63">
                  <c:v>0.63998100000000002</c:v>
                </c:pt>
                <c:pt idx="64">
                  <c:v>0.63931199999999999</c:v>
                </c:pt>
                <c:pt idx="65">
                  <c:v>0.63939599999999996</c:v>
                </c:pt>
                <c:pt idx="66">
                  <c:v>0.63931700000000002</c:v>
                </c:pt>
                <c:pt idx="67">
                  <c:v>0.63884399999999997</c:v>
                </c:pt>
                <c:pt idx="68">
                  <c:v>0.63835500000000001</c:v>
                </c:pt>
                <c:pt idx="69">
                  <c:v>0.63807899999999995</c:v>
                </c:pt>
                <c:pt idx="70">
                  <c:v>0.63712299999999999</c:v>
                </c:pt>
                <c:pt idx="71">
                  <c:v>0.63422299999999998</c:v>
                </c:pt>
                <c:pt idx="72">
                  <c:v>0.62675800000000004</c:v>
                </c:pt>
                <c:pt idx="73">
                  <c:v>0.62601700000000005</c:v>
                </c:pt>
                <c:pt idx="74">
                  <c:v>0.625004</c:v>
                </c:pt>
                <c:pt idx="75">
                  <c:v>0.62392899999999996</c:v>
                </c:pt>
                <c:pt idx="76">
                  <c:v>0.62620500000000001</c:v>
                </c:pt>
                <c:pt idx="77">
                  <c:v>0.62792599999999998</c:v>
                </c:pt>
                <c:pt idx="78">
                  <c:v>0.62407900000000005</c:v>
                </c:pt>
                <c:pt idx="79">
                  <c:v>0.629861</c:v>
                </c:pt>
                <c:pt idx="80">
                  <c:v>0.62938899999999998</c:v>
                </c:pt>
                <c:pt idx="81">
                  <c:v>0.62064699999999995</c:v>
                </c:pt>
                <c:pt idx="82">
                  <c:v>0.62314400000000003</c:v>
                </c:pt>
                <c:pt idx="83">
                  <c:v>0.62093100000000001</c:v>
                </c:pt>
                <c:pt idx="84">
                  <c:v>0.61912599999999995</c:v>
                </c:pt>
                <c:pt idx="85">
                  <c:v>0.61978900000000003</c:v>
                </c:pt>
                <c:pt idx="86">
                  <c:v>0.61805600000000005</c:v>
                </c:pt>
                <c:pt idx="87">
                  <c:v>0.61871699999999996</c:v>
                </c:pt>
                <c:pt idx="88">
                  <c:v>0.61679499999999998</c:v>
                </c:pt>
                <c:pt idx="89">
                  <c:v>0.61698699999999995</c:v>
                </c:pt>
                <c:pt idx="90">
                  <c:v>0.61667499999999997</c:v>
                </c:pt>
                <c:pt idx="91">
                  <c:v>0.61667300000000003</c:v>
                </c:pt>
                <c:pt idx="92">
                  <c:v>0.61550899999999997</c:v>
                </c:pt>
                <c:pt idx="93">
                  <c:v>0.61592499999999994</c:v>
                </c:pt>
                <c:pt idx="94">
                  <c:v>0.61564600000000003</c:v>
                </c:pt>
                <c:pt idx="95">
                  <c:v>0.61467099999999997</c:v>
                </c:pt>
                <c:pt idx="96">
                  <c:v>0.61217600000000005</c:v>
                </c:pt>
                <c:pt idx="97">
                  <c:v>0.61276900000000001</c:v>
                </c:pt>
                <c:pt idx="98">
                  <c:v>0.61024199999999995</c:v>
                </c:pt>
                <c:pt idx="99">
                  <c:v>0.61292899999999995</c:v>
                </c:pt>
                <c:pt idx="100">
                  <c:v>0.61155000000000004</c:v>
                </c:pt>
                <c:pt idx="101">
                  <c:v>0.60921999999999998</c:v>
                </c:pt>
                <c:pt idx="102">
                  <c:v>0.60945300000000002</c:v>
                </c:pt>
                <c:pt idx="103">
                  <c:v>0.60945899999999997</c:v>
                </c:pt>
                <c:pt idx="104">
                  <c:v>0.60570299999999999</c:v>
                </c:pt>
                <c:pt idx="105">
                  <c:v>0.60602900000000004</c:v>
                </c:pt>
                <c:pt idx="106">
                  <c:v>0.60271799999999998</c:v>
                </c:pt>
                <c:pt idx="107">
                  <c:v>0.60453500000000004</c:v>
                </c:pt>
                <c:pt idx="108">
                  <c:v>0.60260599999999998</c:v>
                </c:pt>
                <c:pt idx="109">
                  <c:v>0.60326100000000005</c:v>
                </c:pt>
                <c:pt idx="110">
                  <c:v>0.59847499999999998</c:v>
                </c:pt>
                <c:pt idx="111">
                  <c:v>0.59994899999999995</c:v>
                </c:pt>
                <c:pt idx="112">
                  <c:v>0.59558100000000003</c:v>
                </c:pt>
                <c:pt idx="113">
                  <c:v>0.59204000000000001</c:v>
                </c:pt>
                <c:pt idx="114">
                  <c:v>0.59092199999999995</c:v>
                </c:pt>
                <c:pt idx="115">
                  <c:v>0.59330099999999997</c:v>
                </c:pt>
                <c:pt idx="116">
                  <c:v>0.59131199999999995</c:v>
                </c:pt>
                <c:pt idx="117">
                  <c:v>0.58806199999999997</c:v>
                </c:pt>
                <c:pt idx="118">
                  <c:v>0.58770599999999995</c:v>
                </c:pt>
                <c:pt idx="119">
                  <c:v>0.58823199999999998</c:v>
                </c:pt>
                <c:pt idx="120">
                  <c:v>0.58659099999999997</c:v>
                </c:pt>
                <c:pt idx="121">
                  <c:v>0.58423000000000003</c:v>
                </c:pt>
                <c:pt idx="122">
                  <c:v>0.58465599999999995</c:v>
                </c:pt>
                <c:pt idx="123">
                  <c:v>0.58290500000000001</c:v>
                </c:pt>
                <c:pt idx="124">
                  <c:v>0.579959</c:v>
                </c:pt>
                <c:pt idx="125">
                  <c:v>0.57810799999999996</c:v>
                </c:pt>
                <c:pt idx="126">
                  <c:v>0.58067500000000005</c:v>
                </c:pt>
                <c:pt idx="127">
                  <c:v>0.57578600000000002</c:v>
                </c:pt>
                <c:pt idx="128">
                  <c:v>0.57677500000000004</c:v>
                </c:pt>
                <c:pt idx="129">
                  <c:v>0.57435400000000003</c:v>
                </c:pt>
                <c:pt idx="130">
                  <c:v>0.49660100000000001</c:v>
                </c:pt>
                <c:pt idx="131">
                  <c:v>0.57321900000000003</c:v>
                </c:pt>
                <c:pt idx="132">
                  <c:v>0.49662699999999999</c:v>
                </c:pt>
                <c:pt idx="133">
                  <c:v>0.56914399999999998</c:v>
                </c:pt>
                <c:pt idx="134">
                  <c:v>0.56983200000000001</c:v>
                </c:pt>
                <c:pt idx="135">
                  <c:v>0.56835100000000005</c:v>
                </c:pt>
                <c:pt idx="136">
                  <c:v>0.56786199999999998</c:v>
                </c:pt>
                <c:pt idx="137">
                  <c:v>0.56432800000000005</c:v>
                </c:pt>
                <c:pt idx="138">
                  <c:v>0.56342599999999998</c:v>
                </c:pt>
                <c:pt idx="139">
                  <c:v>0.56308899999999995</c:v>
                </c:pt>
                <c:pt idx="140">
                  <c:v>0.56246799999999997</c:v>
                </c:pt>
                <c:pt idx="141">
                  <c:v>0.55991199999999997</c:v>
                </c:pt>
                <c:pt idx="142">
                  <c:v>0.55888700000000002</c:v>
                </c:pt>
                <c:pt idx="143">
                  <c:v>0.55873300000000004</c:v>
                </c:pt>
                <c:pt idx="144">
                  <c:v>0.55830999999999997</c:v>
                </c:pt>
                <c:pt idx="145">
                  <c:v>0.55810499999999996</c:v>
                </c:pt>
                <c:pt idx="146">
                  <c:v>0.55762400000000001</c:v>
                </c:pt>
                <c:pt idx="147">
                  <c:v>0.55735599999999996</c:v>
                </c:pt>
                <c:pt idx="148">
                  <c:v>0.556952</c:v>
                </c:pt>
                <c:pt idx="149">
                  <c:v>0.55644499999999997</c:v>
                </c:pt>
                <c:pt idx="150">
                  <c:v>0.55606800000000001</c:v>
                </c:pt>
                <c:pt idx="151">
                  <c:v>0.55558399999999997</c:v>
                </c:pt>
                <c:pt idx="152">
                  <c:v>0.555141</c:v>
                </c:pt>
                <c:pt idx="153">
                  <c:v>0.55503499999999995</c:v>
                </c:pt>
                <c:pt idx="154">
                  <c:v>0.55491500000000005</c:v>
                </c:pt>
                <c:pt idx="155">
                  <c:v>0.554786</c:v>
                </c:pt>
                <c:pt idx="156">
                  <c:v>0.55387200000000003</c:v>
                </c:pt>
                <c:pt idx="157">
                  <c:v>0.55224700000000004</c:v>
                </c:pt>
                <c:pt idx="158">
                  <c:v>0.551589</c:v>
                </c:pt>
                <c:pt idx="159">
                  <c:v>0.54904900000000001</c:v>
                </c:pt>
                <c:pt idx="160">
                  <c:v>0.55102399999999996</c:v>
                </c:pt>
                <c:pt idx="161">
                  <c:v>0.55000000000000004</c:v>
                </c:pt>
                <c:pt idx="162">
                  <c:v>0.54888300000000001</c:v>
                </c:pt>
                <c:pt idx="163">
                  <c:v>0.546929</c:v>
                </c:pt>
                <c:pt idx="164">
                  <c:v>0.54630199999999995</c:v>
                </c:pt>
                <c:pt idx="165">
                  <c:v>0.54654999999999998</c:v>
                </c:pt>
                <c:pt idx="166">
                  <c:v>0.54589500000000002</c:v>
                </c:pt>
                <c:pt idx="167">
                  <c:v>0.54511900000000002</c:v>
                </c:pt>
                <c:pt idx="168">
                  <c:v>0.54342199999999996</c:v>
                </c:pt>
                <c:pt idx="169">
                  <c:v>0.54219799999999996</c:v>
                </c:pt>
                <c:pt idx="170">
                  <c:v>0.54119399999999995</c:v>
                </c:pt>
                <c:pt idx="171">
                  <c:v>0.53929000000000005</c:v>
                </c:pt>
                <c:pt idx="172">
                  <c:v>0.539211</c:v>
                </c:pt>
                <c:pt idx="173">
                  <c:v>0.54005700000000001</c:v>
                </c:pt>
                <c:pt idx="174">
                  <c:v>0.53895400000000004</c:v>
                </c:pt>
                <c:pt idx="175">
                  <c:v>0.53849999999999998</c:v>
                </c:pt>
                <c:pt idx="176">
                  <c:v>0.53617800000000004</c:v>
                </c:pt>
                <c:pt idx="177">
                  <c:v>0.53525999999999996</c:v>
                </c:pt>
                <c:pt idx="178">
                  <c:v>0.53222400000000003</c:v>
                </c:pt>
                <c:pt idx="179">
                  <c:v>0.53259100000000004</c:v>
                </c:pt>
                <c:pt idx="180">
                  <c:v>0.53167900000000001</c:v>
                </c:pt>
                <c:pt idx="181">
                  <c:v>0.53218100000000002</c:v>
                </c:pt>
                <c:pt idx="182">
                  <c:v>0.53186500000000003</c:v>
                </c:pt>
                <c:pt idx="183">
                  <c:v>0.53124300000000002</c:v>
                </c:pt>
                <c:pt idx="184">
                  <c:v>0.53065300000000004</c:v>
                </c:pt>
                <c:pt idx="185">
                  <c:v>0.52973099999999995</c:v>
                </c:pt>
                <c:pt idx="186">
                  <c:v>0.52847699999999997</c:v>
                </c:pt>
                <c:pt idx="187">
                  <c:v>0.52811799999999998</c:v>
                </c:pt>
                <c:pt idx="188">
                  <c:v>0.527254</c:v>
                </c:pt>
                <c:pt idx="189">
                  <c:v>0.527563</c:v>
                </c:pt>
                <c:pt idx="190">
                  <c:v>0.52712199999999998</c:v>
                </c:pt>
                <c:pt idx="191">
                  <c:v>0.52624400000000005</c:v>
                </c:pt>
                <c:pt idx="192">
                  <c:v>0.52564200000000005</c:v>
                </c:pt>
                <c:pt idx="193">
                  <c:v>0.52584299999999995</c:v>
                </c:pt>
                <c:pt idx="194">
                  <c:v>0.52479299999999995</c:v>
                </c:pt>
                <c:pt idx="195">
                  <c:v>0.524474</c:v>
                </c:pt>
                <c:pt idx="196">
                  <c:v>0.45400499999999999</c:v>
                </c:pt>
                <c:pt idx="197">
                  <c:v>0.52356499999999995</c:v>
                </c:pt>
                <c:pt idx="198">
                  <c:v>0.523447</c:v>
                </c:pt>
                <c:pt idx="199">
                  <c:v>0.45419100000000001</c:v>
                </c:pt>
                <c:pt idx="200">
                  <c:v>0.52216700000000005</c:v>
                </c:pt>
                <c:pt idx="201">
                  <c:v>0.52195100000000005</c:v>
                </c:pt>
                <c:pt idx="202">
                  <c:v>0.52146300000000001</c:v>
                </c:pt>
                <c:pt idx="203">
                  <c:v>0.52133499999999999</c:v>
                </c:pt>
                <c:pt idx="204">
                  <c:v>0.52089799999999997</c:v>
                </c:pt>
                <c:pt idx="205">
                  <c:v>0.52060799999999996</c:v>
                </c:pt>
                <c:pt idx="206">
                  <c:v>0.52053499999999997</c:v>
                </c:pt>
                <c:pt idx="207">
                  <c:v>0.52030699999999996</c:v>
                </c:pt>
                <c:pt idx="208">
                  <c:v>0.52083400000000002</c:v>
                </c:pt>
                <c:pt idx="209">
                  <c:v>0.52147699999999997</c:v>
                </c:pt>
                <c:pt idx="210">
                  <c:v>0.52285999999999999</c:v>
                </c:pt>
                <c:pt idx="211">
                  <c:v>0.52375300000000002</c:v>
                </c:pt>
                <c:pt idx="212">
                  <c:v>0.52605100000000005</c:v>
                </c:pt>
                <c:pt idx="213">
                  <c:v>0.52685700000000002</c:v>
                </c:pt>
                <c:pt idx="214">
                  <c:v>0.53071900000000005</c:v>
                </c:pt>
                <c:pt idx="215">
                  <c:v>0.53040600000000004</c:v>
                </c:pt>
                <c:pt idx="216">
                  <c:v>0.53648499999999999</c:v>
                </c:pt>
                <c:pt idx="217">
                  <c:v>0.53370600000000001</c:v>
                </c:pt>
                <c:pt idx="218">
                  <c:v>0.53549500000000005</c:v>
                </c:pt>
                <c:pt idx="219">
                  <c:v>0.53652100000000003</c:v>
                </c:pt>
                <c:pt idx="220">
                  <c:v>0.54030599999999995</c:v>
                </c:pt>
                <c:pt idx="221">
                  <c:v>0.53905999999999998</c:v>
                </c:pt>
                <c:pt idx="222">
                  <c:v>0.46743899999999999</c:v>
                </c:pt>
                <c:pt idx="223">
                  <c:v>0.541798</c:v>
                </c:pt>
                <c:pt idx="224">
                  <c:v>0.543049</c:v>
                </c:pt>
                <c:pt idx="225">
                  <c:v>0.54399600000000004</c:v>
                </c:pt>
                <c:pt idx="226">
                  <c:v>0.54475099999999999</c:v>
                </c:pt>
                <c:pt idx="227">
                  <c:v>0.54532199999999997</c:v>
                </c:pt>
                <c:pt idx="228">
                  <c:v>0.54759199999999997</c:v>
                </c:pt>
                <c:pt idx="229">
                  <c:v>0.54857500000000003</c:v>
                </c:pt>
                <c:pt idx="230">
                  <c:v>0.54744300000000001</c:v>
                </c:pt>
                <c:pt idx="231">
                  <c:v>0.52381500000000003</c:v>
                </c:pt>
                <c:pt idx="232">
                  <c:v>0.54538299999999995</c:v>
                </c:pt>
                <c:pt idx="233">
                  <c:v>0.54404799999999998</c:v>
                </c:pt>
                <c:pt idx="234">
                  <c:v>0.53460600000000003</c:v>
                </c:pt>
                <c:pt idx="235">
                  <c:v>0.53041499999999997</c:v>
                </c:pt>
                <c:pt idx="236">
                  <c:v>0.52823699999999996</c:v>
                </c:pt>
                <c:pt idx="237">
                  <c:v>0.52527199999999996</c:v>
                </c:pt>
                <c:pt idx="238">
                  <c:v>0.52135200000000004</c:v>
                </c:pt>
                <c:pt idx="239">
                  <c:v>0.52127299999999999</c:v>
                </c:pt>
                <c:pt idx="240">
                  <c:v>0.51789200000000002</c:v>
                </c:pt>
                <c:pt idx="241">
                  <c:v>0.51832299999999998</c:v>
                </c:pt>
                <c:pt idx="242">
                  <c:v>0.51742200000000005</c:v>
                </c:pt>
                <c:pt idx="243">
                  <c:v>0.51593199999999995</c:v>
                </c:pt>
                <c:pt idx="244">
                  <c:v>0.51451599999999997</c:v>
                </c:pt>
                <c:pt idx="245">
                  <c:v>0.513992</c:v>
                </c:pt>
                <c:pt idx="246">
                  <c:v>0.512957</c:v>
                </c:pt>
                <c:pt idx="247">
                  <c:v>0.44445899999999999</c:v>
                </c:pt>
                <c:pt idx="248">
                  <c:v>0.509328</c:v>
                </c:pt>
                <c:pt idx="249">
                  <c:v>0.50357600000000002</c:v>
                </c:pt>
                <c:pt idx="250">
                  <c:v>0.502135</c:v>
                </c:pt>
                <c:pt idx="251">
                  <c:v>0.50167799999999996</c:v>
                </c:pt>
                <c:pt idx="252">
                  <c:v>0.478628</c:v>
                </c:pt>
                <c:pt idx="253">
                  <c:v>0.49998199999999998</c:v>
                </c:pt>
                <c:pt idx="254">
                  <c:v>0.49903999999999998</c:v>
                </c:pt>
                <c:pt idx="255">
                  <c:v>0.49854300000000001</c:v>
                </c:pt>
                <c:pt idx="256">
                  <c:v>0.49796000000000001</c:v>
                </c:pt>
                <c:pt idx="257">
                  <c:v>0.49765399999999999</c:v>
                </c:pt>
                <c:pt idx="258">
                  <c:v>0.49792900000000001</c:v>
                </c:pt>
                <c:pt idx="259">
                  <c:v>0.49726900000000002</c:v>
                </c:pt>
                <c:pt idx="260">
                  <c:v>0.49707000000000001</c:v>
                </c:pt>
                <c:pt idx="261">
                  <c:v>0.49671300000000002</c:v>
                </c:pt>
                <c:pt idx="262">
                  <c:v>0.496506</c:v>
                </c:pt>
                <c:pt idx="263">
                  <c:v>0.49616100000000002</c:v>
                </c:pt>
                <c:pt idx="264">
                  <c:v>0.49607400000000001</c:v>
                </c:pt>
                <c:pt idx="265">
                  <c:v>0.49583899999999997</c:v>
                </c:pt>
                <c:pt idx="266">
                  <c:v>0.49585200000000001</c:v>
                </c:pt>
                <c:pt idx="267">
                  <c:v>0.49589800000000001</c:v>
                </c:pt>
                <c:pt idx="268">
                  <c:v>0.49590299999999998</c:v>
                </c:pt>
                <c:pt idx="269">
                  <c:v>0.495948</c:v>
                </c:pt>
                <c:pt idx="270">
                  <c:v>0.49752200000000002</c:v>
                </c:pt>
                <c:pt idx="271">
                  <c:v>0.47412799999999999</c:v>
                </c:pt>
                <c:pt idx="272">
                  <c:v>0.49519999999999997</c:v>
                </c:pt>
                <c:pt idx="273">
                  <c:v>0.49509300000000001</c:v>
                </c:pt>
                <c:pt idx="274">
                  <c:v>0.49495899999999998</c:v>
                </c:pt>
                <c:pt idx="275">
                  <c:v>0.494836</c:v>
                </c:pt>
                <c:pt idx="276">
                  <c:v>0.49461500000000003</c:v>
                </c:pt>
                <c:pt idx="277">
                  <c:v>0.49434400000000001</c:v>
                </c:pt>
                <c:pt idx="278">
                  <c:v>0.49407200000000001</c:v>
                </c:pt>
                <c:pt idx="279">
                  <c:v>0.49401400000000001</c:v>
                </c:pt>
                <c:pt idx="280">
                  <c:v>0.49392599999999998</c:v>
                </c:pt>
                <c:pt idx="281">
                  <c:v>0.49380000000000002</c:v>
                </c:pt>
                <c:pt idx="282">
                  <c:v>0.49349999999999999</c:v>
                </c:pt>
                <c:pt idx="283">
                  <c:v>0.49326100000000001</c:v>
                </c:pt>
                <c:pt idx="284">
                  <c:v>0.493091</c:v>
                </c:pt>
                <c:pt idx="285">
                  <c:v>0.493506</c:v>
                </c:pt>
                <c:pt idx="286">
                  <c:v>0.492867</c:v>
                </c:pt>
                <c:pt idx="287">
                  <c:v>0.49279800000000001</c:v>
                </c:pt>
                <c:pt idx="288">
                  <c:v>0.49268499999999998</c:v>
                </c:pt>
                <c:pt idx="289">
                  <c:v>0.49222199999999999</c:v>
                </c:pt>
                <c:pt idx="290">
                  <c:v>0.49225799999999997</c:v>
                </c:pt>
                <c:pt idx="291">
                  <c:v>0.49202699999999999</c:v>
                </c:pt>
                <c:pt idx="292">
                  <c:v>0.49136099999999999</c:v>
                </c:pt>
                <c:pt idx="293">
                  <c:v>0.49113200000000001</c:v>
                </c:pt>
                <c:pt idx="294">
                  <c:v>0.49100199999999999</c:v>
                </c:pt>
                <c:pt idx="295">
                  <c:v>0.425402</c:v>
                </c:pt>
                <c:pt idx="296">
                  <c:v>0.49140600000000001</c:v>
                </c:pt>
                <c:pt idx="297">
                  <c:v>0.49115300000000001</c:v>
                </c:pt>
                <c:pt idx="298">
                  <c:v>0.49131599999999997</c:v>
                </c:pt>
                <c:pt idx="299">
                  <c:v>0.49047299999999999</c:v>
                </c:pt>
                <c:pt idx="300">
                  <c:v>0.49153400000000003</c:v>
                </c:pt>
                <c:pt idx="301">
                  <c:v>0.49184499999999998</c:v>
                </c:pt>
                <c:pt idx="302">
                  <c:v>0.49184800000000001</c:v>
                </c:pt>
                <c:pt idx="303">
                  <c:v>0.49190099999999998</c:v>
                </c:pt>
                <c:pt idx="304">
                  <c:v>0.49197200000000002</c:v>
                </c:pt>
                <c:pt idx="305">
                  <c:v>0.49323299999999998</c:v>
                </c:pt>
                <c:pt idx="306">
                  <c:v>0.49352200000000002</c:v>
                </c:pt>
                <c:pt idx="307">
                  <c:v>0.49388500000000002</c:v>
                </c:pt>
                <c:pt idx="308">
                  <c:v>0.49454100000000001</c:v>
                </c:pt>
                <c:pt idx="309">
                  <c:v>0.49471199999999999</c:v>
                </c:pt>
                <c:pt idx="310">
                  <c:v>0.49501099999999998</c:v>
                </c:pt>
                <c:pt idx="311">
                  <c:v>0.49526500000000001</c:v>
                </c:pt>
                <c:pt idx="312">
                  <c:v>0.49538399999999999</c:v>
                </c:pt>
                <c:pt idx="313">
                  <c:v>0.495365</c:v>
                </c:pt>
                <c:pt idx="314">
                  <c:v>0.49518600000000002</c:v>
                </c:pt>
                <c:pt idx="315">
                  <c:v>0.49507400000000001</c:v>
                </c:pt>
                <c:pt idx="316">
                  <c:v>0.49609700000000001</c:v>
                </c:pt>
                <c:pt idx="317">
                  <c:v>0.49626900000000002</c:v>
                </c:pt>
                <c:pt idx="318">
                  <c:v>0.49564799999999998</c:v>
                </c:pt>
                <c:pt idx="319">
                  <c:v>0.49540400000000001</c:v>
                </c:pt>
                <c:pt idx="320">
                  <c:v>0.49549500000000002</c:v>
                </c:pt>
                <c:pt idx="321">
                  <c:v>0.49468600000000001</c:v>
                </c:pt>
                <c:pt idx="322">
                  <c:v>0.49438799999999999</c:v>
                </c:pt>
                <c:pt idx="323">
                  <c:v>0.49085099999999998</c:v>
                </c:pt>
                <c:pt idx="324">
                  <c:v>0.49392399999999997</c:v>
                </c:pt>
                <c:pt idx="325">
                  <c:v>0.49386600000000003</c:v>
                </c:pt>
                <c:pt idx="326">
                  <c:v>0.49090299999999998</c:v>
                </c:pt>
                <c:pt idx="327">
                  <c:v>0.49358400000000002</c:v>
                </c:pt>
                <c:pt idx="328">
                  <c:v>0.48966100000000001</c:v>
                </c:pt>
                <c:pt idx="329">
                  <c:v>0.52086100000000002</c:v>
                </c:pt>
                <c:pt idx="330">
                  <c:v>0.48561300000000002</c:v>
                </c:pt>
                <c:pt idx="331">
                  <c:v>0.48393000000000003</c:v>
                </c:pt>
                <c:pt idx="332">
                  <c:v>0.48121700000000001</c:v>
                </c:pt>
                <c:pt idx="333">
                  <c:v>0.48051500000000003</c:v>
                </c:pt>
                <c:pt idx="334">
                  <c:v>0.41852099999999998</c:v>
                </c:pt>
                <c:pt idx="335">
                  <c:v>0.47634599999999999</c:v>
                </c:pt>
                <c:pt idx="336">
                  <c:v>0.47695199999999999</c:v>
                </c:pt>
                <c:pt idx="337">
                  <c:v>0.41229900000000003</c:v>
                </c:pt>
                <c:pt idx="338">
                  <c:v>0.47362799999999999</c:v>
                </c:pt>
                <c:pt idx="339">
                  <c:v>0.47399200000000002</c:v>
                </c:pt>
                <c:pt idx="340">
                  <c:v>0.47356799999999999</c:v>
                </c:pt>
                <c:pt idx="341">
                  <c:v>0.47433500000000001</c:v>
                </c:pt>
                <c:pt idx="342">
                  <c:v>0.473329</c:v>
                </c:pt>
                <c:pt idx="343">
                  <c:v>0.471804</c:v>
                </c:pt>
                <c:pt idx="344">
                  <c:v>0.472159</c:v>
                </c:pt>
                <c:pt idx="345">
                  <c:v>0.473022</c:v>
                </c:pt>
                <c:pt idx="346">
                  <c:v>0.47156100000000001</c:v>
                </c:pt>
                <c:pt idx="347">
                  <c:v>0.471246</c:v>
                </c:pt>
                <c:pt idx="348">
                  <c:v>0.472159</c:v>
                </c:pt>
                <c:pt idx="349">
                  <c:v>0.408856</c:v>
                </c:pt>
                <c:pt idx="350">
                  <c:v>0.47259200000000001</c:v>
                </c:pt>
                <c:pt idx="351">
                  <c:v>0.476107</c:v>
                </c:pt>
                <c:pt idx="352">
                  <c:v>0.47643400000000002</c:v>
                </c:pt>
                <c:pt idx="353">
                  <c:v>0.47878700000000002</c:v>
                </c:pt>
                <c:pt idx="354">
                  <c:v>0.47901199999999999</c:v>
                </c:pt>
                <c:pt idx="355">
                  <c:v>0.48084300000000002</c:v>
                </c:pt>
                <c:pt idx="356">
                  <c:v>0.486599</c:v>
                </c:pt>
                <c:pt idx="357">
                  <c:v>0.48649100000000001</c:v>
                </c:pt>
                <c:pt idx="358">
                  <c:v>0.41733900000000002</c:v>
                </c:pt>
                <c:pt idx="359">
                  <c:v>0.49051299999999998</c:v>
                </c:pt>
                <c:pt idx="360">
                  <c:v>0.49251899999999998</c:v>
                </c:pt>
                <c:pt idx="361">
                  <c:v>0.49664799999999998</c:v>
                </c:pt>
                <c:pt idx="362">
                  <c:v>0.49811299999999997</c:v>
                </c:pt>
                <c:pt idx="363">
                  <c:v>0.50087800000000005</c:v>
                </c:pt>
                <c:pt idx="364">
                  <c:v>0.433367</c:v>
                </c:pt>
                <c:pt idx="365">
                  <c:v>0.499639</c:v>
                </c:pt>
                <c:pt idx="366">
                  <c:v>0.43475799999999998</c:v>
                </c:pt>
                <c:pt idx="367">
                  <c:v>0.50016700000000003</c:v>
                </c:pt>
                <c:pt idx="368">
                  <c:v>0.43310900000000002</c:v>
                </c:pt>
                <c:pt idx="369">
                  <c:v>0.49795600000000001</c:v>
                </c:pt>
                <c:pt idx="370">
                  <c:v>0.49866500000000002</c:v>
                </c:pt>
                <c:pt idx="371">
                  <c:v>0.497755</c:v>
                </c:pt>
                <c:pt idx="372">
                  <c:v>0.49697799999999998</c:v>
                </c:pt>
                <c:pt idx="373">
                  <c:v>0.49681700000000001</c:v>
                </c:pt>
                <c:pt idx="374">
                  <c:v>0.43005700000000002</c:v>
                </c:pt>
                <c:pt idx="375">
                  <c:v>0.496809</c:v>
                </c:pt>
                <c:pt idx="376">
                  <c:v>0.49651000000000001</c:v>
                </c:pt>
                <c:pt idx="377">
                  <c:v>0.50035399999999997</c:v>
                </c:pt>
                <c:pt idx="378">
                  <c:v>0.50418300000000005</c:v>
                </c:pt>
                <c:pt idx="379">
                  <c:v>0.50564600000000004</c:v>
                </c:pt>
                <c:pt idx="380">
                  <c:v>0.43309500000000001</c:v>
                </c:pt>
                <c:pt idx="381">
                  <c:v>0.44035999999999997</c:v>
                </c:pt>
                <c:pt idx="382">
                  <c:v>0.45967999999999998</c:v>
                </c:pt>
                <c:pt idx="383">
                  <c:v>0.46564100000000003</c:v>
                </c:pt>
              </c:numCache>
            </c:numRef>
          </c:yVal>
          <c:smooth val="0"/>
          <c:extLst>
            <c:ext xmlns:c16="http://schemas.microsoft.com/office/drawing/2014/chart" uri="{C3380CC4-5D6E-409C-BE32-E72D297353CC}">
              <c16:uniqueId val="{00000001-AE8E-40CD-8FA3-D6C26E5ADDEA}"/>
            </c:ext>
          </c:extLst>
        </c:ser>
        <c:dLbls>
          <c:showLegendKey val="0"/>
          <c:showVal val="0"/>
          <c:showCatName val="0"/>
          <c:showSerName val="0"/>
          <c:showPercent val="0"/>
          <c:showBubbleSize val="0"/>
        </c:dLbls>
        <c:axId val="154654592"/>
        <c:axId val="154703360"/>
      </c:scatterChart>
      <c:valAx>
        <c:axId val="154654592"/>
        <c:scaling>
          <c:orientation val="minMax"/>
          <c:max val="400"/>
        </c:scaling>
        <c:delete val="0"/>
        <c:axPos val="b"/>
        <c:title>
          <c:tx>
            <c:rich>
              <a:bodyPr/>
              <a:lstStyle/>
              <a:p>
                <a:pPr>
                  <a:defRPr/>
                </a:pPr>
                <a:r>
                  <a:rPr lang="et-EE"/>
                  <a:t>Laevade koguarv</a:t>
                </a:r>
              </a:p>
            </c:rich>
          </c:tx>
          <c:layout>
            <c:manualLayout>
              <c:xMode val="edge"/>
              <c:yMode val="edge"/>
              <c:x val="0.37073447362823692"/>
              <c:y val="0.87339525028976839"/>
            </c:manualLayout>
          </c:layout>
          <c:overlay val="0"/>
        </c:title>
        <c:numFmt formatCode="General" sourceLinked="1"/>
        <c:majorTickMark val="out"/>
        <c:minorTickMark val="none"/>
        <c:tickLblPos val="nextTo"/>
        <c:crossAx val="154703360"/>
        <c:crosses val="autoZero"/>
        <c:crossBetween val="midCat"/>
      </c:valAx>
      <c:valAx>
        <c:axId val="154703360"/>
        <c:scaling>
          <c:orientation val="minMax"/>
          <c:min val="0.2"/>
        </c:scaling>
        <c:delete val="0"/>
        <c:axPos val="l"/>
        <c:majorGridlines/>
        <c:title>
          <c:tx>
            <c:rich>
              <a:bodyPr rot="-5400000" vert="horz"/>
              <a:lstStyle/>
              <a:p>
                <a:pPr>
                  <a:defRPr/>
                </a:pPr>
                <a:r>
                  <a:rPr lang="et-EE"/>
                  <a:t>Töötundide</a:t>
                </a:r>
                <a:r>
                  <a:rPr lang="et-EE" baseline="0"/>
                  <a:t> arv laeva kohta, mln</a:t>
                </a:r>
                <a:endParaRPr lang="et-EE"/>
              </a:p>
            </c:rich>
          </c:tx>
          <c:overlay val="0"/>
        </c:title>
        <c:numFmt formatCode="General" sourceLinked="1"/>
        <c:majorTickMark val="out"/>
        <c:minorTickMark val="none"/>
        <c:tickLblPos val="nextTo"/>
        <c:crossAx val="154654592"/>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t-EE"/>
              <a:t>Veohinna</a:t>
            </a:r>
            <a:r>
              <a:rPr lang="et-EE" baseline="0"/>
              <a:t> sõltuvus läbisõidust</a:t>
            </a:r>
            <a:endParaRPr lang="et-EE"/>
          </a:p>
        </c:rich>
      </c:tx>
      <c:overlay val="0"/>
    </c:title>
    <c:autoTitleDeleted val="0"/>
    <c:plotArea>
      <c:layout/>
      <c:scatterChart>
        <c:scatterStyle val="lineMarker"/>
        <c:varyColors val="0"/>
        <c:ser>
          <c:idx val="0"/>
          <c:order val="0"/>
          <c:tx>
            <c:strRef>
              <c:f>'A.9.8'!$B$21</c:f>
              <c:strCache>
                <c:ptCount val="1"/>
                <c:pt idx="0">
                  <c:v>Veohind, eurot</c:v>
                </c:pt>
              </c:strCache>
            </c:strRef>
          </c:tx>
          <c:spPr>
            <a:ln w="28575">
              <a:noFill/>
            </a:ln>
          </c:spPr>
          <c:xVal>
            <c:numRef>
              <c:f>'A.9.8'!$A$22:$A$81</c:f>
              <c:numCache>
                <c:formatCode>General</c:formatCode>
                <c:ptCount val="60"/>
                <c:pt idx="0">
                  <c:v>336</c:v>
                </c:pt>
                <c:pt idx="1">
                  <c:v>354</c:v>
                </c:pt>
                <c:pt idx="2">
                  <c:v>406</c:v>
                </c:pt>
                <c:pt idx="3">
                  <c:v>448</c:v>
                </c:pt>
                <c:pt idx="4">
                  <c:v>494</c:v>
                </c:pt>
                <c:pt idx="5">
                  <c:v>524</c:v>
                </c:pt>
                <c:pt idx="6">
                  <c:v>623</c:v>
                </c:pt>
                <c:pt idx="7">
                  <c:v>647</c:v>
                </c:pt>
                <c:pt idx="8">
                  <c:v>700</c:v>
                </c:pt>
                <c:pt idx="9">
                  <c:v>764</c:v>
                </c:pt>
                <c:pt idx="10">
                  <c:v>765</c:v>
                </c:pt>
                <c:pt idx="11">
                  <c:v>771</c:v>
                </c:pt>
                <c:pt idx="12">
                  <c:v>830</c:v>
                </c:pt>
                <c:pt idx="13">
                  <c:v>838</c:v>
                </c:pt>
                <c:pt idx="14">
                  <c:v>873</c:v>
                </c:pt>
                <c:pt idx="15">
                  <c:v>912</c:v>
                </c:pt>
                <c:pt idx="16">
                  <c:v>1016</c:v>
                </c:pt>
                <c:pt idx="17">
                  <c:v>1144</c:v>
                </c:pt>
                <c:pt idx="18">
                  <c:v>1177</c:v>
                </c:pt>
                <c:pt idx="19">
                  <c:v>1212</c:v>
                </c:pt>
                <c:pt idx="20">
                  <c:v>1233</c:v>
                </c:pt>
                <c:pt idx="21">
                  <c:v>1255</c:v>
                </c:pt>
                <c:pt idx="22">
                  <c:v>1268</c:v>
                </c:pt>
                <c:pt idx="23">
                  <c:v>1282</c:v>
                </c:pt>
                <c:pt idx="24">
                  <c:v>1296</c:v>
                </c:pt>
                <c:pt idx="25">
                  <c:v>1318</c:v>
                </c:pt>
                <c:pt idx="26">
                  <c:v>1336</c:v>
                </c:pt>
                <c:pt idx="27">
                  <c:v>1359</c:v>
                </c:pt>
                <c:pt idx="28">
                  <c:v>1402</c:v>
                </c:pt>
                <c:pt idx="29">
                  <c:v>1495</c:v>
                </c:pt>
                <c:pt idx="30">
                  <c:v>1566</c:v>
                </c:pt>
                <c:pt idx="31">
                  <c:v>1569</c:v>
                </c:pt>
                <c:pt idx="32">
                  <c:v>1574</c:v>
                </c:pt>
                <c:pt idx="33">
                  <c:v>1578</c:v>
                </c:pt>
                <c:pt idx="34">
                  <c:v>1592</c:v>
                </c:pt>
                <c:pt idx="35">
                  <c:v>1665</c:v>
                </c:pt>
                <c:pt idx="36">
                  <c:v>1695</c:v>
                </c:pt>
                <c:pt idx="37">
                  <c:v>1713</c:v>
                </c:pt>
                <c:pt idx="38">
                  <c:v>1790</c:v>
                </c:pt>
                <c:pt idx="39">
                  <c:v>1795</c:v>
                </c:pt>
                <c:pt idx="40">
                  <c:v>1814</c:v>
                </c:pt>
                <c:pt idx="41">
                  <c:v>1822</c:v>
                </c:pt>
                <c:pt idx="42">
                  <c:v>1882</c:v>
                </c:pt>
                <c:pt idx="43">
                  <c:v>1891</c:v>
                </c:pt>
                <c:pt idx="44">
                  <c:v>1896</c:v>
                </c:pt>
                <c:pt idx="45">
                  <c:v>1899</c:v>
                </c:pt>
                <c:pt idx="46">
                  <c:v>1916</c:v>
                </c:pt>
                <c:pt idx="47">
                  <c:v>1961</c:v>
                </c:pt>
                <c:pt idx="48">
                  <c:v>1967</c:v>
                </c:pt>
                <c:pt idx="49">
                  <c:v>1984</c:v>
                </c:pt>
                <c:pt idx="50">
                  <c:v>1999</c:v>
                </c:pt>
                <c:pt idx="51">
                  <c:v>2072</c:v>
                </c:pt>
                <c:pt idx="52">
                  <c:v>2082</c:v>
                </c:pt>
                <c:pt idx="53">
                  <c:v>2145</c:v>
                </c:pt>
                <c:pt idx="54">
                  <c:v>2157</c:v>
                </c:pt>
                <c:pt idx="55">
                  <c:v>2206</c:v>
                </c:pt>
                <c:pt idx="56">
                  <c:v>2207</c:v>
                </c:pt>
                <c:pt idx="57">
                  <c:v>2244</c:v>
                </c:pt>
                <c:pt idx="58">
                  <c:v>2338</c:v>
                </c:pt>
                <c:pt idx="59">
                  <c:v>2390</c:v>
                </c:pt>
              </c:numCache>
            </c:numRef>
          </c:xVal>
          <c:yVal>
            <c:numRef>
              <c:f>'A.9.8'!$B$22:$B$81</c:f>
              <c:numCache>
                <c:formatCode>0.00</c:formatCode>
                <c:ptCount val="60"/>
                <c:pt idx="0">
                  <c:v>862.61980830670927</c:v>
                </c:pt>
                <c:pt idx="1">
                  <c:v>862.61980830670927</c:v>
                </c:pt>
                <c:pt idx="2">
                  <c:v>862.61980830670927</c:v>
                </c:pt>
                <c:pt idx="3">
                  <c:v>862.61980830670927</c:v>
                </c:pt>
                <c:pt idx="4">
                  <c:v>894.56869009584659</c:v>
                </c:pt>
                <c:pt idx="5">
                  <c:v>894.56869009584659</c:v>
                </c:pt>
                <c:pt idx="6">
                  <c:v>926.51757188498402</c:v>
                </c:pt>
                <c:pt idx="7">
                  <c:v>926.51757188498402</c:v>
                </c:pt>
                <c:pt idx="8">
                  <c:v>958.46645367412134</c:v>
                </c:pt>
                <c:pt idx="9">
                  <c:v>958.46645367412134</c:v>
                </c:pt>
                <c:pt idx="10">
                  <c:v>958.46645367412134</c:v>
                </c:pt>
                <c:pt idx="11">
                  <c:v>958.46645367412134</c:v>
                </c:pt>
                <c:pt idx="12">
                  <c:v>990.41533546325877</c:v>
                </c:pt>
                <c:pt idx="13">
                  <c:v>990.41533546325877</c:v>
                </c:pt>
                <c:pt idx="14">
                  <c:v>990.41533546325877</c:v>
                </c:pt>
                <c:pt idx="15">
                  <c:v>1022.3642172523961</c:v>
                </c:pt>
                <c:pt idx="16">
                  <c:v>1054.3130990415336</c:v>
                </c:pt>
                <c:pt idx="17">
                  <c:v>1086.2619808306708</c:v>
                </c:pt>
                <c:pt idx="18">
                  <c:v>1150.1597444089457</c:v>
                </c:pt>
                <c:pt idx="19">
                  <c:v>1150.1597444089457</c:v>
                </c:pt>
                <c:pt idx="20">
                  <c:v>1182.1086261980831</c:v>
                </c:pt>
                <c:pt idx="21">
                  <c:v>1182.1086261980831</c:v>
                </c:pt>
                <c:pt idx="22">
                  <c:v>1182.1086261980831</c:v>
                </c:pt>
                <c:pt idx="23">
                  <c:v>1182.1086261980831</c:v>
                </c:pt>
                <c:pt idx="24">
                  <c:v>1182.1086261980831</c:v>
                </c:pt>
                <c:pt idx="25">
                  <c:v>1214.0575079872203</c:v>
                </c:pt>
                <c:pt idx="26">
                  <c:v>1214.0575079872203</c:v>
                </c:pt>
                <c:pt idx="27">
                  <c:v>1214.0575079872203</c:v>
                </c:pt>
                <c:pt idx="28">
                  <c:v>1246.0063897763578</c:v>
                </c:pt>
                <c:pt idx="29">
                  <c:v>1309.9041533546326</c:v>
                </c:pt>
                <c:pt idx="30">
                  <c:v>1341.8530351437698</c:v>
                </c:pt>
                <c:pt idx="31">
                  <c:v>1341.8530351437698</c:v>
                </c:pt>
                <c:pt idx="32">
                  <c:v>1341.8530351437698</c:v>
                </c:pt>
                <c:pt idx="33">
                  <c:v>1341.8530351437698</c:v>
                </c:pt>
                <c:pt idx="34">
                  <c:v>1405.7507987220447</c:v>
                </c:pt>
                <c:pt idx="35">
                  <c:v>1405.7507987220447</c:v>
                </c:pt>
                <c:pt idx="36">
                  <c:v>1437.6996805111821</c:v>
                </c:pt>
                <c:pt idx="37">
                  <c:v>1437.6996805111821</c:v>
                </c:pt>
                <c:pt idx="38">
                  <c:v>1469.6485623003196</c:v>
                </c:pt>
                <c:pt idx="39">
                  <c:v>1469.6485623003196</c:v>
                </c:pt>
                <c:pt idx="40">
                  <c:v>1469.6485623003196</c:v>
                </c:pt>
                <c:pt idx="41">
                  <c:v>1501.5974440894568</c:v>
                </c:pt>
                <c:pt idx="42">
                  <c:v>1533.5463258785942</c:v>
                </c:pt>
                <c:pt idx="43">
                  <c:v>1533.5463258785942</c:v>
                </c:pt>
                <c:pt idx="44">
                  <c:v>1533.5463258785942</c:v>
                </c:pt>
                <c:pt idx="45">
                  <c:v>1533.5463258785942</c:v>
                </c:pt>
                <c:pt idx="46">
                  <c:v>1565.4952076677316</c:v>
                </c:pt>
                <c:pt idx="47">
                  <c:v>1597.4440894568691</c:v>
                </c:pt>
                <c:pt idx="48">
                  <c:v>1597.4440894568691</c:v>
                </c:pt>
                <c:pt idx="49">
                  <c:v>1597.4440894568691</c:v>
                </c:pt>
                <c:pt idx="50">
                  <c:v>1597.4440894568691</c:v>
                </c:pt>
                <c:pt idx="51">
                  <c:v>1629.3929712460063</c:v>
                </c:pt>
                <c:pt idx="52">
                  <c:v>1629.3929712460063</c:v>
                </c:pt>
                <c:pt idx="53">
                  <c:v>1629.3929712460063</c:v>
                </c:pt>
                <c:pt idx="54">
                  <c:v>1629.3929712460063</c:v>
                </c:pt>
                <c:pt idx="55">
                  <c:v>1661.3418530351437</c:v>
                </c:pt>
                <c:pt idx="56">
                  <c:v>1661.3418530351437</c:v>
                </c:pt>
                <c:pt idx="57">
                  <c:v>1661.3418530351437</c:v>
                </c:pt>
                <c:pt idx="58">
                  <c:v>1693.2907348242811</c:v>
                </c:pt>
                <c:pt idx="59">
                  <c:v>1693.2907348242811</c:v>
                </c:pt>
              </c:numCache>
            </c:numRef>
          </c:yVal>
          <c:smooth val="0"/>
          <c:extLst>
            <c:ext xmlns:c16="http://schemas.microsoft.com/office/drawing/2014/chart" uri="{C3380CC4-5D6E-409C-BE32-E72D297353CC}">
              <c16:uniqueId val="{00000000-90DA-4915-ADC9-08788A27FB48}"/>
            </c:ext>
          </c:extLst>
        </c:ser>
        <c:dLbls>
          <c:showLegendKey val="0"/>
          <c:showVal val="0"/>
          <c:showCatName val="0"/>
          <c:showSerName val="0"/>
          <c:showPercent val="0"/>
          <c:showBubbleSize val="0"/>
        </c:dLbls>
        <c:axId val="162890880"/>
        <c:axId val="162893184"/>
      </c:scatterChart>
      <c:valAx>
        <c:axId val="162890880"/>
        <c:scaling>
          <c:orientation val="minMax"/>
          <c:max val="2500"/>
        </c:scaling>
        <c:delete val="0"/>
        <c:axPos val="b"/>
        <c:title>
          <c:tx>
            <c:rich>
              <a:bodyPr/>
              <a:lstStyle/>
              <a:p>
                <a:pPr>
                  <a:defRPr/>
                </a:pPr>
                <a:r>
                  <a:rPr lang="et-EE"/>
                  <a:t>Läbisõit, km</a:t>
                </a:r>
              </a:p>
            </c:rich>
          </c:tx>
          <c:overlay val="0"/>
        </c:title>
        <c:numFmt formatCode="General" sourceLinked="1"/>
        <c:majorTickMark val="out"/>
        <c:minorTickMark val="none"/>
        <c:tickLblPos val="nextTo"/>
        <c:crossAx val="162893184"/>
        <c:crosses val="autoZero"/>
        <c:crossBetween val="midCat"/>
      </c:valAx>
      <c:valAx>
        <c:axId val="162893184"/>
        <c:scaling>
          <c:orientation val="minMax"/>
          <c:min val="800"/>
        </c:scaling>
        <c:delete val="0"/>
        <c:axPos val="l"/>
        <c:majorGridlines/>
        <c:title>
          <c:tx>
            <c:rich>
              <a:bodyPr rot="-5400000" vert="horz"/>
              <a:lstStyle/>
              <a:p>
                <a:pPr>
                  <a:defRPr/>
                </a:pPr>
                <a:r>
                  <a:rPr lang="et-EE"/>
                  <a:t>Veohind, eurot</a:t>
                </a:r>
              </a:p>
            </c:rich>
          </c:tx>
          <c:overlay val="0"/>
        </c:title>
        <c:numFmt formatCode="0" sourceLinked="0"/>
        <c:majorTickMark val="out"/>
        <c:minorTickMark val="none"/>
        <c:tickLblPos val="nextTo"/>
        <c:crossAx val="162890880"/>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t-EE" sz="1400" b="0"/>
              <a:t>Ruutpolünoom</a:t>
            </a:r>
          </a:p>
        </c:rich>
      </c:tx>
      <c:layout>
        <c:manualLayout>
          <c:xMode val="edge"/>
          <c:yMode val="edge"/>
          <c:x val="0.32146189656660423"/>
          <c:y val="4.2105263157894736E-2"/>
        </c:manualLayout>
      </c:layout>
      <c:overlay val="1"/>
    </c:title>
    <c:autoTitleDeleted val="0"/>
    <c:plotArea>
      <c:layout/>
      <c:scatterChart>
        <c:scatterStyle val="lineMarker"/>
        <c:varyColors val="0"/>
        <c:ser>
          <c:idx val="0"/>
          <c:order val="0"/>
          <c:tx>
            <c:strRef>
              <c:f>'A.9.8'!$B$21</c:f>
              <c:strCache>
                <c:ptCount val="1"/>
                <c:pt idx="0">
                  <c:v>Veohind, eurot</c:v>
                </c:pt>
              </c:strCache>
            </c:strRef>
          </c:tx>
          <c:spPr>
            <a:ln w="28575">
              <a:noFill/>
            </a:ln>
          </c:spPr>
          <c:trendline>
            <c:trendlineType val="poly"/>
            <c:order val="2"/>
            <c:dispRSqr val="1"/>
            <c:dispEq val="1"/>
            <c:trendlineLbl>
              <c:layout>
                <c:manualLayout>
                  <c:x val="-0.14833127725572021"/>
                  <c:y val="9.7225583644149738E-2"/>
                </c:manualLayout>
              </c:layout>
              <c:numFmt formatCode="General" sourceLinked="0"/>
              <c:txPr>
                <a:bodyPr/>
                <a:lstStyle/>
                <a:p>
                  <a:pPr>
                    <a:defRPr sz="1200"/>
                  </a:pPr>
                  <a:endParaRPr lang="et-EE"/>
                </a:p>
              </c:txPr>
            </c:trendlineLbl>
          </c:trendline>
          <c:xVal>
            <c:numRef>
              <c:f>'A.9.8'!$A$22:$A$51</c:f>
              <c:numCache>
                <c:formatCode>General</c:formatCode>
                <c:ptCount val="30"/>
                <c:pt idx="0">
                  <c:v>336</c:v>
                </c:pt>
                <c:pt idx="1">
                  <c:v>354</c:v>
                </c:pt>
                <c:pt idx="2">
                  <c:v>406</c:v>
                </c:pt>
                <c:pt idx="3">
                  <c:v>448</c:v>
                </c:pt>
                <c:pt idx="4">
                  <c:v>494</c:v>
                </c:pt>
                <c:pt idx="5">
                  <c:v>524</c:v>
                </c:pt>
                <c:pt idx="6">
                  <c:v>623</c:v>
                </c:pt>
                <c:pt idx="7">
                  <c:v>647</c:v>
                </c:pt>
                <c:pt idx="8">
                  <c:v>700</c:v>
                </c:pt>
                <c:pt idx="9">
                  <c:v>764</c:v>
                </c:pt>
                <c:pt idx="10">
                  <c:v>765</c:v>
                </c:pt>
                <c:pt idx="11">
                  <c:v>771</c:v>
                </c:pt>
                <c:pt idx="12">
                  <c:v>830</c:v>
                </c:pt>
                <c:pt idx="13">
                  <c:v>838</c:v>
                </c:pt>
                <c:pt idx="14">
                  <c:v>873</c:v>
                </c:pt>
                <c:pt idx="15">
                  <c:v>912</c:v>
                </c:pt>
                <c:pt idx="16">
                  <c:v>1016</c:v>
                </c:pt>
                <c:pt idx="17">
                  <c:v>1144</c:v>
                </c:pt>
                <c:pt idx="18">
                  <c:v>1177</c:v>
                </c:pt>
                <c:pt idx="19">
                  <c:v>1212</c:v>
                </c:pt>
                <c:pt idx="20">
                  <c:v>1233</c:v>
                </c:pt>
                <c:pt idx="21">
                  <c:v>1255</c:v>
                </c:pt>
                <c:pt idx="22">
                  <c:v>1268</c:v>
                </c:pt>
                <c:pt idx="23">
                  <c:v>1282</c:v>
                </c:pt>
                <c:pt idx="24">
                  <c:v>1296</c:v>
                </c:pt>
                <c:pt idx="25">
                  <c:v>1318</c:v>
                </c:pt>
                <c:pt idx="26">
                  <c:v>1336</c:v>
                </c:pt>
                <c:pt idx="27">
                  <c:v>1359</c:v>
                </c:pt>
                <c:pt idx="28">
                  <c:v>1402</c:v>
                </c:pt>
                <c:pt idx="29">
                  <c:v>1495</c:v>
                </c:pt>
              </c:numCache>
            </c:numRef>
          </c:xVal>
          <c:yVal>
            <c:numRef>
              <c:f>'A.9.8'!$B$22:$B$51</c:f>
              <c:numCache>
                <c:formatCode>0.00</c:formatCode>
                <c:ptCount val="30"/>
                <c:pt idx="0">
                  <c:v>862.61980830670927</c:v>
                </c:pt>
                <c:pt idx="1">
                  <c:v>862.61980830670927</c:v>
                </c:pt>
                <c:pt idx="2">
                  <c:v>862.61980830670927</c:v>
                </c:pt>
                <c:pt idx="3">
                  <c:v>862.61980830670927</c:v>
                </c:pt>
                <c:pt idx="4">
                  <c:v>894.56869009584659</c:v>
                </c:pt>
                <c:pt idx="5">
                  <c:v>894.56869009584659</c:v>
                </c:pt>
                <c:pt idx="6">
                  <c:v>926.51757188498402</c:v>
                </c:pt>
                <c:pt idx="7">
                  <c:v>926.51757188498402</c:v>
                </c:pt>
                <c:pt idx="8">
                  <c:v>958.46645367412134</c:v>
                </c:pt>
                <c:pt idx="9">
                  <c:v>958.46645367412134</c:v>
                </c:pt>
                <c:pt idx="10">
                  <c:v>958.46645367412134</c:v>
                </c:pt>
                <c:pt idx="11">
                  <c:v>958.46645367412134</c:v>
                </c:pt>
                <c:pt idx="12">
                  <c:v>990.41533546325877</c:v>
                </c:pt>
                <c:pt idx="13">
                  <c:v>990.41533546325877</c:v>
                </c:pt>
                <c:pt idx="14">
                  <c:v>990.41533546325877</c:v>
                </c:pt>
                <c:pt idx="15">
                  <c:v>1022.3642172523961</c:v>
                </c:pt>
                <c:pt idx="16">
                  <c:v>1054.3130990415336</c:v>
                </c:pt>
                <c:pt idx="17">
                  <c:v>1086.2619808306708</c:v>
                </c:pt>
                <c:pt idx="18">
                  <c:v>1150.1597444089457</c:v>
                </c:pt>
                <c:pt idx="19">
                  <c:v>1150.1597444089457</c:v>
                </c:pt>
                <c:pt idx="20">
                  <c:v>1182.1086261980831</c:v>
                </c:pt>
                <c:pt idx="21">
                  <c:v>1182.1086261980831</c:v>
                </c:pt>
                <c:pt idx="22">
                  <c:v>1182.1086261980831</c:v>
                </c:pt>
                <c:pt idx="23">
                  <c:v>1182.1086261980831</c:v>
                </c:pt>
                <c:pt idx="24">
                  <c:v>1182.1086261980831</c:v>
                </c:pt>
                <c:pt idx="25">
                  <c:v>1214.0575079872203</c:v>
                </c:pt>
                <c:pt idx="26">
                  <c:v>1214.0575079872203</c:v>
                </c:pt>
                <c:pt idx="27">
                  <c:v>1214.0575079872203</c:v>
                </c:pt>
                <c:pt idx="28">
                  <c:v>1246.0063897763578</c:v>
                </c:pt>
                <c:pt idx="29">
                  <c:v>1309.9041533546326</c:v>
                </c:pt>
              </c:numCache>
            </c:numRef>
          </c:yVal>
          <c:smooth val="0"/>
          <c:extLst>
            <c:ext xmlns:c16="http://schemas.microsoft.com/office/drawing/2014/chart" uri="{C3380CC4-5D6E-409C-BE32-E72D297353CC}">
              <c16:uniqueId val="{00000001-413C-4D75-998F-5B4963C33228}"/>
            </c:ext>
          </c:extLst>
        </c:ser>
        <c:dLbls>
          <c:showLegendKey val="0"/>
          <c:showVal val="0"/>
          <c:showCatName val="0"/>
          <c:showSerName val="0"/>
          <c:showPercent val="0"/>
          <c:showBubbleSize val="0"/>
        </c:dLbls>
        <c:axId val="163697024"/>
        <c:axId val="163699328"/>
      </c:scatterChart>
      <c:valAx>
        <c:axId val="163697024"/>
        <c:scaling>
          <c:orientation val="minMax"/>
          <c:max val="1500"/>
        </c:scaling>
        <c:delete val="0"/>
        <c:axPos val="b"/>
        <c:title>
          <c:tx>
            <c:rich>
              <a:bodyPr/>
              <a:lstStyle/>
              <a:p>
                <a:pPr>
                  <a:defRPr sz="1100"/>
                </a:pPr>
                <a:r>
                  <a:rPr lang="et-EE" sz="1100"/>
                  <a:t>Läbisõit, km</a:t>
                </a:r>
              </a:p>
            </c:rich>
          </c:tx>
          <c:overlay val="0"/>
        </c:title>
        <c:numFmt formatCode="General" sourceLinked="1"/>
        <c:majorTickMark val="out"/>
        <c:minorTickMark val="none"/>
        <c:tickLblPos val="nextTo"/>
        <c:crossAx val="163699328"/>
        <c:crosses val="autoZero"/>
        <c:crossBetween val="midCat"/>
      </c:valAx>
      <c:valAx>
        <c:axId val="163699328"/>
        <c:scaling>
          <c:orientation val="minMax"/>
          <c:min val="800"/>
        </c:scaling>
        <c:delete val="0"/>
        <c:axPos val="l"/>
        <c:majorGridlines/>
        <c:title>
          <c:tx>
            <c:rich>
              <a:bodyPr rot="-5400000" vert="horz"/>
              <a:lstStyle/>
              <a:p>
                <a:pPr>
                  <a:defRPr sz="1100"/>
                </a:pPr>
                <a:r>
                  <a:rPr lang="et-EE" sz="1100"/>
                  <a:t>Veohind, eurot</a:t>
                </a:r>
              </a:p>
            </c:rich>
          </c:tx>
          <c:overlay val="0"/>
        </c:title>
        <c:numFmt formatCode="0" sourceLinked="0"/>
        <c:majorTickMark val="out"/>
        <c:minorTickMark val="none"/>
        <c:tickLblPos val="nextTo"/>
        <c:crossAx val="163697024"/>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t-EE" sz="1400" b="0"/>
              <a:t>Lineaarne</a:t>
            </a:r>
          </a:p>
        </c:rich>
      </c:tx>
      <c:overlay val="0"/>
    </c:title>
    <c:autoTitleDeleted val="0"/>
    <c:plotArea>
      <c:layout/>
      <c:scatterChart>
        <c:scatterStyle val="lineMarker"/>
        <c:varyColors val="0"/>
        <c:ser>
          <c:idx val="0"/>
          <c:order val="0"/>
          <c:tx>
            <c:strRef>
              <c:f>'A.9.8'!$B$21</c:f>
              <c:strCache>
                <c:ptCount val="1"/>
                <c:pt idx="0">
                  <c:v>Veohind, eurot</c:v>
                </c:pt>
              </c:strCache>
            </c:strRef>
          </c:tx>
          <c:spPr>
            <a:ln w="28575">
              <a:noFill/>
            </a:ln>
          </c:spPr>
          <c:trendline>
            <c:trendlineType val="linear"/>
            <c:dispRSqr val="1"/>
            <c:dispEq val="1"/>
            <c:trendlineLbl>
              <c:layout>
                <c:manualLayout>
                  <c:x val="-0.15706274156392097"/>
                  <c:y val="-5.9307137441601404E-3"/>
                </c:manualLayout>
              </c:layout>
              <c:numFmt formatCode="General" sourceLinked="0"/>
            </c:trendlineLbl>
          </c:trendline>
          <c:xVal>
            <c:numRef>
              <c:f>'A.9.8'!$A$52:$A$81</c:f>
              <c:numCache>
                <c:formatCode>General</c:formatCode>
                <c:ptCount val="30"/>
                <c:pt idx="0">
                  <c:v>1566</c:v>
                </c:pt>
                <c:pt idx="1">
                  <c:v>1569</c:v>
                </c:pt>
                <c:pt idx="2">
                  <c:v>1574</c:v>
                </c:pt>
                <c:pt idx="3">
                  <c:v>1578</c:v>
                </c:pt>
                <c:pt idx="4">
                  <c:v>1592</c:v>
                </c:pt>
                <c:pt idx="5">
                  <c:v>1665</c:v>
                </c:pt>
                <c:pt idx="6">
                  <c:v>1695</c:v>
                </c:pt>
                <c:pt idx="7">
                  <c:v>1713</c:v>
                </c:pt>
                <c:pt idx="8">
                  <c:v>1790</c:v>
                </c:pt>
                <c:pt idx="9">
                  <c:v>1795</c:v>
                </c:pt>
                <c:pt idx="10">
                  <c:v>1814</c:v>
                </c:pt>
                <c:pt idx="11">
                  <c:v>1822</c:v>
                </c:pt>
                <c:pt idx="12">
                  <c:v>1882</c:v>
                </c:pt>
                <c:pt idx="13">
                  <c:v>1891</c:v>
                </c:pt>
                <c:pt idx="14">
                  <c:v>1896</c:v>
                </c:pt>
                <c:pt idx="15">
                  <c:v>1899</c:v>
                </c:pt>
                <c:pt idx="16">
                  <c:v>1916</c:v>
                </c:pt>
                <c:pt idx="17">
                  <c:v>1961</c:v>
                </c:pt>
                <c:pt idx="18">
                  <c:v>1967</c:v>
                </c:pt>
                <c:pt idx="19">
                  <c:v>1984</c:v>
                </c:pt>
                <c:pt idx="20">
                  <c:v>1999</c:v>
                </c:pt>
                <c:pt idx="21">
                  <c:v>2072</c:v>
                </c:pt>
                <c:pt idx="22">
                  <c:v>2082</c:v>
                </c:pt>
                <c:pt idx="23">
                  <c:v>2145</c:v>
                </c:pt>
                <c:pt idx="24">
                  <c:v>2157</c:v>
                </c:pt>
                <c:pt idx="25">
                  <c:v>2206</c:v>
                </c:pt>
                <c:pt idx="26">
                  <c:v>2207</c:v>
                </c:pt>
                <c:pt idx="27">
                  <c:v>2244</c:v>
                </c:pt>
                <c:pt idx="28">
                  <c:v>2338</c:v>
                </c:pt>
                <c:pt idx="29">
                  <c:v>2390</c:v>
                </c:pt>
              </c:numCache>
            </c:numRef>
          </c:xVal>
          <c:yVal>
            <c:numRef>
              <c:f>'A.9.8'!$B$52:$B$81</c:f>
              <c:numCache>
                <c:formatCode>0.00</c:formatCode>
                <c:ptCount val="30"/>
                <c:pt idx="0">
                  <c:v>1341.8530351437698</c:v>
                </c:pt>
                <c:pt idx="1">
                  <c:v>1341.8530351437698</c:v>
                </c:pt>
                <c:pt idx="2">
                  <c:v>1341.8530351437698</c:v>
                </c:pt>
                <c:pt idx="3">
                  <c:v>1341.8530351437698</c:v>
                </c:pt>
                <c:pt idx="4">
                  <c:v>1405.7507987220447</c:v>
                </c:pt>
                <c:pt idx="5">
                  <c:v>1405.7507987220447</c:v>
                </c:pt>
                <c:pt idx="6">
                  <c:v>1437.6996805111821</c:v>
                </c:pt>
                <c:pt idx="7">
                  <c:v>1437.6996805111821</c:v>
                </c:pt>
                <c:pt idx="8">
                  <c:v>1469.6485623003196</c:v>
                </c:pt>
                <c:pt idx="9">
                  <c:v>1469.6485623003196</c:v>
                </c:pt>
                <c:pt idx="10">
                  <c:v>1469.6485623003196</c:v>
                </c:pt>
                <c:pt idx="11">
                  <c:v>1501.5974440894568</c:v>
                </c:pt>
                <c:pt idx="12">
                  <c:v>1533.5463258785942</c:v>
                </c:pt>
                <c:pt idx="13">
                  <c:v>1533.5463258785942</c:v>
                </c:pt>
                <c:pt idx="14">
                  <c:v>1533.5463258785942</c:v>
                </c:pt>
                <c:pt idx="15">
                  <c:v>1533.5463258785942</c:v>
                </c:pt>
                <c:pt idx="16">
                  <c:v>1565.4952076677316</c:v>
                </c:pt>
                <c:pt idx="17">
                  <c:v>1597.4440894568691</c:v>
                </c:pt>
                <c:pt idx="18">
                  <c:v>1597.4440894568691</c:v>
                </c:pt>
                <c:pt idx="19">
                  <c:v>1597.4440894568691</c:v>
                </c:pt>
                <c:pt idx="20">
                  <c:v>1597.4440894568691</c:v>
                </c:pt>
                <c:pt idx="21">
                  <c:v>1629.3929712460063</c:v>
                </c:pt>
                <c:pt idx="22">
                  <c:v>1629.3929712460063</c:v>
                </c:pt>
                <c:pt idx="23">
                  <c:v>1629.3929712460063</c:v>
                </c:pt>
                <c:pt idx="24">
                  <c:v>1629.3929712460063</c:v>
                </c:pt>
                <c:pt idx="25">
                  <c:v>1661.3418530351437</c:v>
                </c:pt>
                <c:pt idx="26">
                  <c:v>1661.3418530351437</c:v>
                </c:pt>
                <c:pt idx="27">
                  <c:v>1661.3418530351437</c:v>
                </c:pt>
                <c:pt idx="28">
                  <c:v>1693.2907348242811</c:v>
                </c:pt>
                <c:pt idx="29">
                  <c:v>1693.2907348242811</c:v>
                </c:pt>
              </c:numCache>
            </c:numRef>
          </c:yVal>
          <c:smooth val="0"/>
          <c:extLst>
            <c:ext xmlns:c16="http://schemas.microsoft.com/office/drawing/2014/chart" uri="{C3380CC4-5D6E-409C-BE32-E72D297353CC}">
              <c16:uniqueId val="{00000001-FD9D-447B-A998-1FB399909082}"/>
            </c:ext>
          </c:extLst>
        </c:ser>
        <c:dLbls>
          <c:showLegendKey val="0"/>
          <c:showVal val="0"/>
          <c:showCatName val="0"/>
          <c:showSerName val="0"/>
          <c:showPercent val="0"/>
          <c:showBubbleSize val="0"/>
        </c:dLbls>
        <c:axId val="342231296"/>
        <c:axId val="343236992"/>
      </c:scatterChart>
      <c:valAx>
        <c:axId val="342231296"/>
        <c:scaling>
          <c:orientation val="minMax"/>
          <c:min val="1500"/>
        </c:scaling>
        <c:delete val="0"/>
        <c:axPos val="b"/>
        <c:title>
          <c:tx>
            <c:rich>
              <a:bodyPr/>
              <a:lstStyle/>
              <a:p>
                <a:pPr>
                  <a:defRPr/>
                </a:pPr>
                <a:r>
                  <a:rPr lang="et-EE"/>
                  <a:t>Läbisõit, km</a:t>
                </a:r>
              </a:p>
            </c:rich>
          </c:tx>
          <c:overlay val="0"/>
        </c:title>
        <c:numFmt formatCode="General" sourceLinked="1"/>
        <c:majorTickMark val="out"/>
        <c:minorTickMark val="none"/>
        <c:tickLblPos val="nextTo"/>
        <c:crossAx val="343236992"/>
        <c:crosses val="autoZero"/>
        <c:crossBetween val="midCat"/>
      </c:valAx>
      <c:valAx>
        <c:axId val="343236992"/>
        <c:scaling>
          <c:orientation val="minMax"/>
          <c:min val="1300"/>
        </c:scaling>
        <c:delete val="0"/>
        <c:axPos val="l"/>
        <c:majorGridlines/>
        <c:title>
          <c:tx>
            <c:rich>
              <a:bodyPr rot="-5400000" vert="horz"/>
              <a:lstStyle/>
              <a:p>
                <a:pPr>
                  <a:defRPr/>
                </a:pPr>
                <a:r>
                  <a:rPr lang="et-EE"/>
                  <a:t>Veohind, eurot</a:t>
                </a:r>
              </a:p>
            </c:rich>
          </c:tx>
          <c:overlay val="0"/>
        </c:title>
        <c:numFmt formatCode="0" sourceLinked="0"/>
        <c:majorTickMark val="out"/>
        <c:minorTickMark val="none"/>
        <c:tickLblPos val="nextTo"/>
        <c:crossAx val="342231296"/>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t-EE" sz="1400" b="0"/>
              <a:t>Lineaarne</a:t>
            </a:r>
          </a:p>
        </c:rich>
      </c:tx>
      <c:layout>
        <c:manualLayout>
          <c:xMode val="edge"/>
          <c:yMode val="edge"/>
          <c:x val="0.40908496732026145"/>
          <c:y val="4.2105263157894736E-2"/>
        </c:manualLayout>
      </c:layout>
      <c:overlay val="1"/>
    </c:title>
    <c:autoTitleDeleted val="0"/>
    <c:plotArea>
      <c:layout/>
      <c:scatterChart>
        <c:scatterStyle val="lineMarker"/>
        <c:varyColors val="0"/>
        <c:ser>
          <c:idx val="0"/>
          <c:order val="0"/>
          <c:tx>
            <c:strRef>
              <c:f>'A.9.8'!$B$21</c:f>
              <c:strCache>
                <c:ptCount val="1"/>
                <c:pt idx="0">
                  <c:v>Veohind, eurot</c:v>
                </c:pt>
              </c:strCache>
            </c:strRef>
          </c:tx>
          <c:spPr>
            <a:ln w="28575">
              <a:noFill/>
            </a:ln>
          </c:spPr>
          <c:trendline>
            <c:trendlineType val="linear"/>
            <c:dispRSqr val="1"/>
            <c:dispEq val="1"/>
            <c:trendlineLbl>
              <c:layout>
                <c:manualLayout>
                  <c:x val="-0.23188333076012557"/>
                  <c:y val="1.241902656904729E-2"/>
                </c:manualLayout>
              </c:layout>
              <c:numFmt formatCode="General" sourceLinked="0"/>
              <c:txPr>
                <a:bodyPr/>
                <a:lstStyle/>
                <a:p>
                  <a:pPr>
                    <a:defRPr sz="1200"/>
                  </a:pPr>
                  <a:endParaRPr lang="et-EE"/>
                </a:p>
              </c:txPr>
            </c:trendlineLbl>
          </c:trendline>
          <c:xVal>
            <c:numRef>
              <c:f>'A.9.8'!$A$22:$A$51</c:f>
              <c:numCache>
                <c:formatCode>General</c:formatCode>
                <c:ptCount val="30"/>
                <c:pt idx="0">
                  <c:v>336</c:v>
                </c:pt>
                <c:pt idx="1">
                  <c:v>354</c:v>
                </c:pt>
                <c:pt idx="2">
                  <c:v>406</c:v>
                </c:pt>
                <c:pt idx="3">
                  <c:v>448</c:v>
                </c:pt>
                <c:pt idx="4">
                  <c:v>494</c:v>
                </c:pt>
                <c:pt idx="5">
                  <c:v>524</c:v>
                </c:pt>
                <c:pt idx="6">
                  <c:v>623</c:v>
                </c:pt>
                <c:pt idx="7">
                  <c:v>647</c:v>
                </c:pt>
                <c:pt idx="8">
                  <c:v>700</c:v>
                </c:pt>
                <c:pt idx="9">
                  <c:v>764</c:v>
                </c:pt>
                <c:pt idx="10">
                  <c:v>765</c:v>
                </c:pt>
                <c:pt idx="11">
                  <c:v>771</c:v>
                </c:pt>
                <c:pt idx="12">
                  <c:v>830</c:v>
                </c:pt>
                <c:pt idx="13">
                  <c:v>838</c:v>
                </c:pt>
                <c:pt idx="14">
                  <c:v>873</c:v>
                </c:pt>
                <c:pt idx="15">
                  <c:v>912</c:v>
                </c:pt>
                <c:pt idx="16">
                  <c:v>1016</c:v>
                </c:pt>
                <c:pt idx="17">
                  <c:v>1144</c:v>
                </c:pt>
                <c:pt idx="18">
                  <c:v>1177</c:v>
                </c:pt>
                <c:pt idx="19">
                  <c:v>1212</c:v>
                </c:pt>
                <c:pt idx="20">
                  <c:v>1233</c:v>
                </c:pt>
                <c:pt idx="21">
                  <c:v>1255</c:v>
                </c:pt>
                <c:pt idx="22">
                  <c:v>1268</c:v>
                </c:pt>
                <c:pt idx="23">
                  <c:v>1282</c:v>
                </c:pt>
                <c:pt idx="24">
                  <c:v>1296</c:v>
                </c:pt>
                <c:pt idx="25">
                  <c:v>1318</c:v>
                </c:pt>
                <c:pt idx="26">
                  <c:v>1336</c:v>
                </c:pt>
                <c:pt idx="27">
                  <c:v>1359</c:v>
                </c:pt>
                <c:pt idx="28">
                  <c:v>1402</c:v>
                </c:pt>
                <c:pt idx="29">
                  <c:v>1495</c:v>
                </c:pt>
              </c:numCache>
            </c:numRef>
          </c:xVal>
          <c:yVal>
            <c:numRef>
              <c:f>'A.9.8'!$B$22:$B$51</c:f>
              <c:numCache>
                <c:formatCode>0.00</c:formatCode>
                <c:ptCount val="30"/>
                <c:pt idx="0">
                  <c:v>862.61980830670927</c:v>
                </c:pt>
                <c:pt idx="1">
                  <c:v>862.61980830670927</c:v>
                </c:pt>
                <c:pt idx="2">
                  <c:v>862.61980830670927</c:v>
                </c:pt>
                <c:pt idx="3">
                  <c:v>862.61980830670927</c:v>
                </c:pt>
                <c:pt idx="4">
                  <c:v>894.56869009584659</c:v>
                </c:pt>
                <c:pt idx="5">
                  <c:v>894.56869009584659</c:v>
                </c:pt>
                <c:pt idx="6">
                  <c:v>926.51757188498402</c:v>
                </c:pt>
                <c:pt idx="7">
                  <c:v>926.51757188498402</c:v>
                </c:pt>
                <c:pt idx="8">
                  <c:v>958.46645367412134</c:v>
                </c:pt>
                <c:pt idx="9">
                  <c:v>958.46645367412134</c:v>
                </c:pt>
                <c:pt idx="10">
                  <c:v>958.46645367412134</c:v>
                </c:pt>
                <c:pt idx="11">
                  <c:v>958.46645367412134</c:v>
                </c:pt>
                <c:pt idx="12">
                  <c:v>990.41533546325877</c:v>
                </c:pt>
                <c:pt idx="13">
                  <c:v>990.41533546325877</c:v>
                </c:pt>
                <c:pt idx="14">
                  <c:v>990.41533546325877</c:v>
                </c:pt>
                <c:pt idx="15">
                  <c:v>1022.3642172523961</c:v>
                </c:pt>
                <c:pt idx="16">
                  <c:v>1054.3130990415336</c:v>
                </c:pt>
                <c:pt idx="17">
                  <c:v>1086.2619808306708</c:v>
                </c:pt>
                <c:pt idx="18">
                  <c:v>1150.1597444089457</c:v>
                </c:pt>
                <c:pt idx="19">
                  <c:v>1150.1597444089457</c:v>
                </c:pt>
                <c:pt idx="20">
                  <c:v>1182.1086261980831</c:v>
                </c:pt>
                <c:pt idx="21">
                  <c:v>1182.1086261980831</c:v>
                </c:pt>
                <c:pt idx="22">
                  <c:v>1182.1086261980831</c:v>
                </c:pt>
                <c:pt idx="23">
                  <c:v>1182.1086261980831</c:v>
                </c:pt>
                <c:pt idx="24">
                  <c:v>1182.1086261980831</c:v>
                </c:pt>
                <c:pt idx="25">
                  <c:v>1214.0575079872203</c:v>
                </c:pt>
                <c:pt idx="26">
                  <c:v>1214.0575079872203</c:v>
                </c:pt>
                <c:pt idx="27">
                  <c:v>1214.0575079872203</c:v>
                </c:pt>
                <c:pt idx="28">
                  <c:v>1246.0063897763578</c:v>
                </c:pt>
                <c:pt idx="29">
                  <c:v>1309.9041533546326</c:v>
                </c:pt>
              </c:numCache>
            </c:numRef>
          </c:yVal>
          <c:smooth val="0"/>
          <c:extLst>
            <c:ext xmlns:c16="http://schemas.microsoft.com/office/drawing/2014/chart" uri="{C3380CC4-5D6E-409C-BE32-E72D297353CC}">
              <c16:uniqueId val="{00000001-F806-44B5-8FAA-44E21F6B0ADC}"/>
            </c:ext>
          </c:extLst>
        </c:ser>
        <c:dLbls>
          <c:showLegendKey val="0"/>
          <c:showVal val="0"/>
          <c:showCatName val="0"/>
          <c:showSerName val="0"/>
          <c:showPercent val="0"/>
          <c:showBubbleSize val="0"/>
        </c:dLbls>
        <c:axId val="346684032"/>
        <c:axId val="184836864"/>
      </c:scatterChart>
      <c:valAx>
        <c:axId val="346684032"/>
        <c:scaling>
          <c:orientation val="minMax"/>
          <c:max val="1500"/>
        </c:scaling>
        <c:delete val="0"/>
        <c:axPos val="b"/>
        <c:title>
          <c:tx>
            <c:rich>
              <a:bodyPr/>
              <a:lstStyle/>
              <a:p>
                <a:pPr>
                  <a:defRPr sz="1100"/>
                </a:pPr>
                <a:r>
                  <a:rPr lang="et-EE" sz="1100"/>
                  <a:t>Läbisõit, km</a:t>
                </a:r>
              </a:p>
            </c:rich>
          </c:tx>
          <c:overlay val="0"/>
        </c:title>
        <c:numFmt formatCode="General" sourceLinked="1"/>
        <c:majorTickMark val="out"/>
        <c:minorTickMark val="none"/>
        <c:tickLblPos val="nextTo"/>
        <c:crossAx val="184836864"/>
        <c:crosses val="autoZero"/>
        <c:crossBetween val="midCat"/>
      </c:valAx>
      <c:valAx>
        <c:axId val="184836864"/>
        <c:scaling>
          <c:orientation val="minMax"/>
          <c:min val="800"/>
        </c:scaling>
        <c:delete val="0"/>
        <c:axPos val="l"/>
        <c:majorGridlines/>
        <c:title>
          <c:tx>
            <c:rich>
              <a:bodyPr rot="-5400000" vert="horz"/>
              <a:lstStyle/>
              <a:p>
                <a:pPr>
                  <a:defRPr sz="1100"/>
                </a:pPr>
                <a:r>
                  <a:rPr lang="et-EE" sz="1100"/>
                  <a:t>Veohind, eurot</a:t>
                </a:r>
              </a:p>
            </c:rich>
          </c:tx>
          <c:overlay val="0"/>
        </c:title>
        <c:numFmt formatCode="0" sourceLinked="0"/>
        <c:majorTickMark val="out"/>
        <c:minorTickMark val="none"/>
        <c:tickLblPos val="nextTo"/>
        <c:crossAx val="346684032"/>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t-EE" sz="1400" b="0"/>
              <a:t>Eksponentsiaalne</a:t>
            </a:r>
          </a:p>
        </c:rich>
      </c:tx>
      <c:layout>
        <c:manualLayout>
          <c:xMode val="edge"/>
          <c:yMode val="edge"/>
          <c:x val="0.33693684557888798"/>
          <c:y val="5.1391973439217531E-2"/>
        </c:manualLayout>
      </c:layout>
      <c:overlay val="1"/>
    </c:title>
    <c:autoTitleDeleted val="0"/>
    <c:plotArea>
      <c:layout/>
      <c:scatterChart>
        <c:scatterStyle val="lineMarker"/>
        <c:varyColors val="0"/>
        <c:ser>
          <c:idx val="0"/>
          <c:order val="0"/>
          <c:tx>
            <c:strRef>
              <c:f>'A.9.8'!$B$21</c:f>
              <c:strCache>
                <c:ptCount val="1"/>
                <c:pt idx="0">
                  <c:v>Veohind, eurot</c:v>
                </c:pt>
              </c:strCache>
            </c:strRef>
          </c:tx>
          <c:spPr>
            <a:ln w="28575">
              <a:noFill/>
            </a:ln>
          </c:spPr>
          <c:trendline>
            <c:trendlineType val="exp"/>
            <c:dispRSqr val="1"/>
            <c:dispEq val="1"/>
            <c:trendlineLbl>
              <c:layout>
                <c:manualLayout>
                  <c:x val="-0.3836120460764455"/>
                  <c:y val="4.4923811606882476E-2"/>
                </c:manualLayout>
              </c:layout>
              <c:numFmt formatCode="General" sourceLinked="0"/>
            </c:trendlineLbl>
          </c:trendline>
          <c:xVal>
            <c:numRef>
              <c:f>'A.9.8'!$A$22:$A$51</c:f>
              <c:numCache>
                <c:formatCode>General</c:formatCode>
                <c:ptCount val="30"/>
                <c:pt idx="0">
                  <c:v>336</c:v>
                </c:pt>
                <c:pt idx="1">
                  <c:v>354</c:v>
                </c:pt>
                <c:pt idx="2">
                  <c:v>406</c:v>
                </c:pt>
                <c:pt idx="3">
                  <c:v>448</c:v>
                </c:pt>
                <c:pt idx="4">
                  <c:v>494</c:v>
                </c:pt>
                <c:pt idx="5">
                  <c:v>524</c:v>
                </c:pt>
                <c:pt idx="6">
                  <c:v>623</c:v>
                </c:pt>
                <c:pt idx="7">
                  <c:v>647</c:v>
                </c:pt>
                <c:pt idx="8">
                  <c:v>700</c:v>
                </c:pt>
                <c:pt idx="9">
                  <c:v>764</c:v>
                </c:pt>
                <c:pt idx="10">
                  <c:v>765</c:v>
                </c:pt>
                <c:pt idx="11">
                  <c:v>771</c:v>
                </c:pt>
                <c:pt idx="12">
                  <c:v>830</c:v>
                </c:pt>
                <c:pt idx="13">
                  <c:v>838</c:v>
                </c:pt>
                <c:pt idx="14">
                  <c:v>873</c:v>
                </c:pt>
                <c:pt idx="15">
                  <c:v>912</c:v>
                </c:pt>
                <c:pt idx="16">
                  <c:v>1016</c:v>
                </c:pt>
                <c:pt idx="17">
                  <c:v>1144</c:v>
                </c:pt>
                <c:pt idx="18">
                  <c:v>1177</c:v>
                </c:pt>
                <c:pt idx="19">
                  <c:v>1212</c:v>
                </c:pt>
                <c:pt idx="20">
                  <c:v>1233</c:v>
                </c:pt>
                <c:pt idx="21">
                  <c:v>1255</c:v>
                </c:pt>
                <c:pt idx="22">
                  <c:v>1268</c:v>
                </c:pt>
                <c:pt idx="23">
                  <c:v>1282</c:v>
                </c:pt>
                <c:pt idx="24">
                  <c:v>1296</c:v>
                </c:pt>
                <c:pt idx="25">
                  <c:v>1318</c:v>
                </c:pt>
                <c:pt idx="26">
                  <c:v>1336</c:v>
                </c:pt>
                <c:pt idx="27">
                  <c:v>1359</c:v>
                </c:pt>
                <c:pt idx="28">
                  <c:v>1402</c:v>
                </c:pt>
                <c:pt idx="29">
                  <c:v>1495</c:v>
                </c:pt>
              </c:numCache>
            </c:numRef>
          </c:xVal>
          <c:yVal>
            <c:numRef>
              <c:f>'A.9.8'!$B$22:$B$51</c:f>
              <c:numCache>
                <c:formatCode>0.00</c:formatCode>
                <c:ptCount val="30"/>
                <c:pt idx="0">
                  <c:v>862.61980830670927</c:v>
                </c:pt>
                <c:pt idx="1">
                  <c:v>862.61980830670927</c:v>
                </c:pt>
                <c:pt idx="2">
                  <c:v>862.61980830670927</c:v>
                </c:pt>
                <c:pt idx="3">
                  <c:v>862.61980830670927</c:v>
                </c:pt>
                <c:pt idx="4">
                  <c:v>894.56869009584659</c:v>
                </c:pt>
                <c:pt idx="5">
                  <c:v>894.56869009584659</c:v>
                </c:pt>
                <c:pt idx="6">
                  <c:v>926.51757188498402</c:v>
                </c:pt>
                <c:pt idx="7">
                  <c:v>926.51757188498402</c:v>
                </c:pt>
                <c:pt idx="8">
                  <c:v>958.46645367412134</c:v>
                </c:pt>
                <c:pt idx="9">
                  <c:v>958.46645367412134</c:v>
                </c:pt>
                <c:pt idx="10">
                  <c:v>958.46645367412134</c:v>
                </c:pt>
                <c:pt idx="11">
                  <c:v>958.46645367412134</c:v>
                </c:pt>
                <c:pt idx="12">
                  <c:v>990.41533546325877</c:v>
                </c:pt>
                <c:pt idx="13">
                  <c:v>990.41533546325877</c:v>
                </c:pt>
                <c:pt idx="14">
                  <c:v>990.41533546325877</c:v>
                </c:pt>
                <c:pt idx="15">
                  <c:v>1022.3642172523961</c:v>
                </c:pt>
                <c:pt idx="16">
                  <c:v>1054.3130990415336</c:v>
                </c:pt>
                <c:pt idx="17">
                  <c:v>1086.2619808306708</c:v>
                </c:pt>
                <c:pt idx="18">
                  <c:v>1150.1597444089457</c:v>
                </c:pt>
                <c:pt idx="19">
                  <c:v>1150.1597444089457</c:v>
                </c:pt>
                <c:pt idx="20">
                  <c:v>1182.1086261980831</c:v>
                </c:pt>
                <c:pt idx="21">
                  <c:v>1182.1086261980831</c:v>
                </c:pt>
                <c:pt idx="22">
                  <c:v>1182.1086261980831</c:v>
                </c:pt>
                <c:pt idx="23">
                  <c:v>1182.1086261980831</c:v>
                </c:pt>
                <c:pt idx="24">
                  <c:v>1182.1086261980831</c:v>
                </c:pt>
                <c:pt idx="25">
                  <c:v>1214.0575079872203</c:v>
                </c:pt>
                <c:pt idx="26">
                  <c:v>1214.0575079872203</c:v>
                </c:pt>
                <c:pt idx="27">
                  <c:v>1214.0575079872203</c:v>
                </c:pt>
                <c:pt idx="28">
                  <c:v>1246.0063897763578</c:v>
                </c:pt>
                <c:pt idx="29">
                  <c:v>1309.9041533546326</c:v>
                </c:pt>
              </c:numCache>
            </c:numRef>
          </c:yVal>
          <c:smooth val="0"/>
          <c:extLst>
            <c:ext xmlns:c16="http://schemas.microsoft.com/office/drawing/2014/chart" uri="{C3380CC4-5D6E-409C-BE32-E72D297353CC}">
              <c16:uniqueId val="{00000001-81A2-4308-80E5-65BB54F022FC}"/>
            </c:ext>
          </c:extLst>
        </c:ser>
        <c:dLbls>
          <c:showLegendKey val="0"/>
          <c:showVal val="0"/>
          <c:showCatName val="0"/>
          <c:showSerName val="0"/>
          <c:showPercent val="0"/>
          <c:showBubbleSize val="0"/>
        </c:dLbls>
        <c:axId val="184874112"/>
        <c:axId val="184876032"/>
      </c:scatterChart>
      <c:valAx>
        <c:axId val="184874112"/>
        <c:scaling>
          <c:orientation val="minMax"/>
          <c:max val="1500"/>
        </c:scaling>
        <c:delete val="0"/>
        <c:axPos val="b"/>
        <c:title>
          <c:tx>
            <c:rich>
              <a:bodyPr/>
              <a:lstStyle/>
              <a:p>
                <a:pPr>
                  <a:defRPr sz="1100"/>
                </a:pPr>
                <a:r>
                  <a:rPr lang="et-EE" sz="1100"/>
                  <a:t>Läbisõit, km</a:t>
                </a:r>
              </a:p>
            </c:rich>
          </c:tx>
          <c:overlay val="0"/>
        </c:title>
        <c:numFmt formatCode="General" sourceLinked="1"/>
        <c:majorTickMark val="out"/>
        <c:minorTickMark val="none"/>
        <c:tickLblPos val="nextTo"/>
        <c:crossAx val="184876032"/>
        <c:crosses val="autoZero"/>
        <c:crossBetween val="midCat"/>
      </c:valAx>
      <c:valAx>
        <c:axId val="184876032"/>
        <c:scaling>
          <c:orientation val="minMax"/>
          <c:min val="800"/>
        </c:scaling>
        <c:delete val="0"/>
        <c:axPos val="l"/>
        <c:majorGridlines/>
        <c:title>
          <c:tx>
            <c:rich>
              <a:bodyPr rot="-5400000" vert="horz"/>
              <a:lstStyle/>
              <a:p>
                <a:pPr>
                  <a:defRPr sz="1100"/>
                </a:pPr>
                <a:r>
                  <a:rPr lang="et-EE" sz="1100"/>
                  <a:t>Veohind, eurot</a:t>
                </a:r>
              </a:p>
            </c:rich>
          </c:tx>
          <c:overlay val="0"/>
        </c:title>
        <c:numFmt formatCode="0" sourceLinked="0"/>
        <c:majorTickMark val="out"/>
        <c:minorTickMark val="none"/>
        <c:tickLblPos val="nextTo"/>
        <c:crossAx val="184874112"/>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t-EE" sz="1400" b="0"/>
              <a:t>Logaritmiline</a:t>
            </a:r>
          </a:p>
        </c:rich>
      </c:tx>
      <c:layout>
        <c:manualLayout>
          <c:xMode val="edge"/>
          <c:yMode val="edge"/>
          <c:x val="0.36125080593165698"/>
          <c:y val="4.2105263157894736E-2"/>
        </c:manualLayout>
      </c:layout>
      <c:overlay val="1"/>
    </c:title>
    <c:autoTitleDeleted val="0"/>
    <c:plotArea>
      <c:layout/>
      <c:scatterChart>
        <c:scatterStyle val="lineMarker"/>
        <c:varyColors val="0"/>
        <c:ser>
          <c:idx val="0"/>
          <c:order val="0"/>
          <c:tx>
            <c:strRef>
              <c:f>'A.9.8'!$B$21</c:f>
              <c:strCache>
                <c:ptCount val="1"/>
                <c:pt idx="0">
                  <c:v>Veohind, eurot</c:v>
                </c:pt>
              </c:strCache>
            </c:strRef>
          </c:tx>
          <c:spPr>
            <a:ln w="28575">
              <a:noFill/>
            </a:ln>
          </c:spPr>
          <c:trendline>
            <c:trendlineType val="log"/>
            <c:dispRSqr val="1"/>
            <c:dispEq val="1"/>
            <c:trendlineLbl>
              <c:layout>
                <c:manualLayout>
                  <c:x val="-0.16449509333577017"/>
                  <c:y val="2.925634295713036E-3"/>
                </c:manualLayout>
              </c:layout>
              <c:numFmt formatCode="General" sourceLinked="0"/>
              <c:txPr>
                <a:bodyPr/>
                <a:lstStyle/>
                <a:p>
                  <a:pPr>
                    <a:defRPr sz="1200"/>
                  </a:pPr>
                  <a:endParaRPr lang="et-EE"/>
                </a:p>
              </c:txPr>
            </c:trendlineLbl>
          </c:trendline>
          <c:xVal>
            <c:numRef>
              <c:f>'A.9.8'!$A$22:$A$51</c:f>
              <c:numCache>
                <c:formatCode>General</c:formatCode>
                <c:ptCount val="30"/>
                <c:pt idx="0">
                  <c:v>336</c:v>
                </c:pt>
                <c:pt idx="1">
                  <c:v>354</c:v>
                </c:pt>
                <c:pt idx="2">
                  <c:v>406</c:v>
                </c:pt>
                <c:pt idx="3">
                  <c:v>448</c:v>
                </c:pt>
                <c:pt idx="4">
                  <c:v>494</c:v>
                </c:pt>
                <c:pt idx="5">
                  <c:v>524</c:v>
                </c:pt>
                <c:pt idx="6">
                  <c:v>623</c:v>
                </c:pt>
                <c:pt idx="7">
                  <c:v>647</c:v>
                </c:pt>
                <c:pt idx="8">
                  <c:v>700</c:v>
                </c:pt>
                <c:pt idx="9">
                  <c:v>764</c:v>
                </c:pt>
                <c:pt idx="10">
                  <c:v>765</c:v>
                </c:pt>
                <c:pt idx="11">
                  <c:v>771</c:v>
                </c:pt>
                <c:pt idx="12">
                  <c:v>830</c:v>
                </c:pt>
                <c:pt idx="13">
                  <c:v>838</c:v>
                </c:pt>
                <c:pt idx="14">
                  <c:v>873</c:v>
                </c:pt>
                <c:pt idx="15">
                  <c:v>912</c:v>
                </c:pt>
                <c:pt idx="16">
                  <c:v>1016</c:v>
                </c:pt>
                <c:pt idx="17">
                  <c:v>1144</c:v>
                </c:pt>
                <c:pt idx="18">
                  <c:v>1177</c:v>
                </c:pt>
                <c:pt idx="19">
                  <c:v>1212</c:v>
                </c:pt>
                <c:pt idx="20">
                  <c:v>1233</c:v>
                </c:pt>
                <c:pt idx="21">
                  <c:v>1255</c:v>
                </c:pt>
                <c:pt idx="22">
                  <c:v>1268</c:v>
                </c:pt>
                <c:pt idx="23">
                  <c:v>1282</c:v>
                </c:pt>
                <c:pt idx="24">
                  <c:v>1296</c:v>
                </c:pt>
                <c:pt idx="25">
                  <c:v>1318</c:v>
                </c:pt>
                <c:pt idx="26">
                  <c:v>1336</c:v>
                </c:pt>
                <c:pt idx="27">
                  <c:v>1359</c:v>
                </c:pt>
                <c:pt idx="28">
                  <c:v>1402</c:v>
                </c:pt>
                <c:pt idx="29">
                  <c:v>1495</c:v>
                </c:pt>
              </c:numCache>
            </c:numRef>
          </c:xVal>
          <c:yVal>
            <c:numRef>
              <c:f>'A.9.8'!$B$22:$B$51</c:f>
              <c:numCache>
                <c:formatCode>0.00</c:formatCode>
                <c:ptCount val="30"/>
                <c:pt idx="0">
                  <c:v>862.61980830670927</c:v>
                </c:pt>
                <c:pt idx="1">
                  <c:v>862.61980830670927</c:v>
                </c:pt>
                <c:pt idx="2">
                  <c:v>862.61980830670927</c:v>
                </c:pt>
                <c:pt idx="3">
                  <c:v>862.61980830670927</c:v>
                </c:pt>
                <c:pt idx="4">
                  <c:v>894.56869009584659</c:v>
                </c:pt>
                <c:pt idx="5">
                  <c:v>894.56869009584659</c:v>
                </c:pt>
                <c:pt idx="6">
                  <c:v>926.51757188498402</c:v>
                </c:pt>
                <c:pt idx="7">
                  <c:v>926.51757188498402</c:v>
                </c:pt>
                <c:pt idx="8">
                  <c:v>958.46645367412134</c:v>
                </c:pt>
                <c:pt idx="9">
                  <c:v>958.46645367412134</c:v>
                </c:pt>
                <c:pt idx="10">
                  <c:v>958.46645367412134</c:v>
                </c:pt>
                <c:pt idx="11">
                  <c:v>958.46645367412134</c:v>
                </c:pt>
                <c:pt idx="12">
                  <c:v>990.41533546325877</c:v>
                </c:pt>
                <c:pt idx="13">
                  <c:v>990.41533546325877</c:v>
                </c:pt>
                <c:pt idx="14">
                  <c:v>990.41533546325877</c:v>
                </c:pt>
                <c:pt idx="15">
                  <c:v>1022.3642172523961</c:v>
                </c:pt>
                <c:pt idx="16">
                  <c:v>1054.3130990415336</c:v>
                </c:pt>
                <c:pt idx="17">
                  <c:v>1086.2619808306708</c:v>
                </c:pt>
                <c:pt idx="18">
                  <c:v>1150.1597444089457</c:v>
                </c:pt>
                <c:pt idx="19">
                  <c:v>1150.1597444089457</c:v>
                </c:pt>
                <c:pt idx="20">
                  <c:v>1182.1086261980831</c:v>
                </c:pt>
                <c:pt idx="21">
                  <c:v>1182.1086261980831</c:v>
                </c:pt>
                <c:pt idx="22">
                  <c:v>1182.1086261980831</c:v>
                </c:pt>
                <c:pt idx="23">
                  <c:v>1182.1086261980831</c:v>
                </c:pt>
                <c:pt idx="24">
                  <c:v>1182.1086261980831</c:v>
                </c:pt>
                <c:pt idx="25">
                  <c:v>1214.0575079872203</c:v>
                </c:pt>
                <c:pt idx="26">
                  <c:v>1214.0575079872203</c:v>
                </c:pt>
                <c:pt idx="27">
                  <c:v>1214.0575079872203</c:v>
                </c:pt>
                <c:pt idx="28">
                  <c:v>1246.0063897763578</c:v>
                </c:pt>
                <c:pt idx="29">
                  <c:v>1309.9041533546326</c:v>
                </c:pt>
              </c:numCache>
            </c:numRef>
          </c:yVal>
          <c:smooth val="0"/>
          <c:extLst>
            <c:ext xmlns:c16="http://schemas.microsoft.com/office/drawing/2014/chart" uri="{C3380CC4-5D6E-409C-BE32-E72D297353CC}">
              <c16:uniqueId val="{00000001-9D18-4DCE-B81B-8847A02DBFAE}"/>
            </c:ext>
          </c:extLst>
        </c:ser>
        <c:dLbls>
          <c:showLegendKey val="0"/>
          <c:showVal val="0"/>
          <c:showCatName val="0"/>
          <c:showSerName val="0"/>
          <c:showPercent val="0"/>
          <c:showBubbleSize val="0"/>
        </c:dLbls>
        <c:axId val="185376768"/>
        <c:axId val="185378688"/>
      </c:scatterChart>
      <c:valAx>
        <c:axId val="185376768"/>
        <c:scaling>
          <c:orientation val="minMax"/>
          <c:max val="1500"/>
        </c:scaling>
        <c:delete val="0"/>
        <c:axPos val="b"/>
        <c:title>
          <c:tx>
            <c:rich>
              <a:bodyPr/>
              <a:lstStyle/>
              <a:p>
                <a:pPr>
                  <a:defRPr sz="1100"/>
                </a:pPr>
                <a:r>
                  <a:rPr lang="et-EE" sz="1100"/>
                  <a:t>Läbisõit, km</a:t>
                </a:r>
              </a:p>
            </c:rich>
          </c:tx>
          <c:overlay val="0"/>
        </c:title>
        <c:numFmt formatCode="General" sourceLinked="1"/>
        <c:majorTickMark val="out"/>
        <c:minorTickMark val="none"/>
        <c:tickLblPos val="nextTo"/>
        <c:crossAx val="185378688"/>
        <c:crosses val="autoZero"/>
        <c:crossBetween val="midCat"/>
      </c:valAx>
      <c:valAx>
        <c:axId val="185378688"/>
        <c:scaling>
          <c:orientation val="minMax"/>
          <c:min val="800"/>
        </c:scaling>
        <c:delete val="0"/>
        <c:axPos val="l"/>
        <c:majorGridlines/>
        <c:title>
          <c:tx>
            <c:rich>
              <a:bodyPr rot="-5400000" vert="horz"/>
              <a:lstStyle/>
              <a:p>
                <a:pPr>
                  <a:defRPr sz="1100"/>
                </a:pPr>
                <a:r>
                  <a:rPr lang="et-EE" sz="1100"/>
                  <a:t>Veohind, eurot</a:t>
                </a:r>
              </a:p>
            </c:rich>
          </c:tx>
          <c:overlay val="0"/>
        </c:title>
        <c:numFmt formatCode="0" sourceLinked="0"/>
        <c:majorTickMark val="out"/>
        <c:minorTickMark val="none"/>
        <c:tickLblPos val="nextTo"/>
        <c:crossAx val="185376768"/>
        <c:crosses val="autoZero"/>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t-EE" sz="1400" b="0"/>
              <a:t>Ruutpolünoom</a:t>
            </a:r>
          </a:p>
        </c:rich>
      </c:tx>
      <c:overlay val="0"/>
    </c:title>
    <c:autoTitleDeleted val="0"/>
    <c:plotArea>
      <c:layout/>
      <c:scatterChart>
        <c:scatterStyle val="lineMarker"/>
        <c:varyColors val="0"/>
        <c:ser>
          <c:idx val="0"/>
          <c:order val="0"/>
          <c:tx>
            <c:strRef>
              <c:f>'A.9.8'!$B$21</c:f>
              <c:strCache>
                <c:ptCount val="1"/>
                <c:pt idx="0">
                  <c:v>Veohind, eurot</c:v>
                </c:pt>
              </c:strCache>
            </c:strRef>
          </c:tx>
          <c:spPr>
            <a:ln w="28575">
              <a:noFill/>
            </a:ln>
          </c:spPr>
          <c:trendline>
            <c:trendlineType val="poly"/>
            <c:order val="2"/>
            <c:dispRSqr val="1"/>
            <c:dispEq val="1"/>
            <c:trendlineLbl>
              <c:layout>
                <c:manualLayout>
                  <c:x val="-0.22768338301847391"/>
                  <c:y val="5.8620120037442873E-2"/>
                </c:manualLayout>
              </c:layout>
              <c:numFmt formatCode="General" sourceLinked="0"/>
            </c:trendlineLbl>
          </c:trendline>
          <c:xVal>
            <c:numRef>
              <c:f>'A.9.8'!$A$52:$A$81</c:f>
              <c:numCache>
                <c:formatCode>General</c:formatCode>
                <c:ptCount val="30"/>
                <c:pt idx="0">
                  <c:v>1566</c:v>
                </c:pt>
                <c:pt idx="1">
                  <c:v>1569</c:v>
                </c:pt>
                <c:pt idx="2">
                  <c:v>1574</c:v>
                </c:pt>
                <c:pt idx="3">
                  <c:v>1578</c:v>
                </c:pt>
                <c:pt idx="4">
                  <c:v>1592</c:v>
                </c:pt>
                <c:pt idx="5">
                  <c:v>1665</c:v>
                </c:pt>
                <c:pt idx="6">
                  <c:v>1695</c:v>
                </c:pt>
                <c:pt idx="7">
                  <c:v>1713</c:v>
                </c:pt>
                <c:pt idx="8">
                  <c:v>1790</c:v>
                </c:pt>
                <c:pt idx="9">
                  <c:v>1795</c:v>
                </c:pt>
                <c:pt idx="10">
                  <c:v>1814</c:v>
                </c:pt>
                <c:pt idx="11">
                  <c:v>1822</c:v>
                </c:pt>
                <c:pt idx="12">
                  <c:v>1882</c:v>
                </c:pt>
                <c:pt idx="13">
                  <c:v>1891</c:v>
                </c:pt>
                <c:pt idx="14">
                  <c:v>1896</c:v>
                </c:pt>
                <c:pt idx="15">
                  <c:v>1899</c:v>
                </c:pt>
                <c:pt idx="16">
                  <c:v>1916</c:v>
                </c:pt>
                <c:pt idx="17">
                  <c:v>1961</c:v>
                </c:pt>
                <c:pt idx="18">
                  <c:v>1967</c:v>
                </c:pt>
                <c:pt idx="19">
                  <c:v>1984</c:v>
                </c:pt>
                <c:pt idx="20">
                  <c:v>1999</c:v>
                </c:pt>
                <c:pt idx="21">
                  <c:v>2072</c:v>
                </c:pt>
                <c:pt idx="22">
                  <c:v>2082</c:v>
                </c:pt>
                <c:pt idx="23">
                  <c:v>2145</c:v>
                </c:pt>
                <c:pt idx="24">
                  <c:v>2157</c:v>
                </c:pt>
                <c:pt idx="25">
                  <c:v>2206</c:v>
                </c:pt>
                <c:pt idx="26">
                  <c:v>2207</c:v>
                </c:pt>
                <c:pt idx="27">
                  <c:v>2244</c:v>
                </c:pt>
                <c:pt idx="28">
                  <c:v>2338</c:v>
                </c:pt>
                <c:pt idx="29">
                  <c:v>2390</c:v>
                </c:pt>
              </c:numCache>
            </c:numRef>
          </c:xVal>
          <c:yVal>
            <c:numRef>
              <c:f>'A.9.8'!$B$52:$B$81</c:f>
              <c:numCache>
                <c:formatCode>0.00</c:formatCode>
                <c:ptCount val="30"/>
                <c:pt idx="0">
                  <c:v>1341.8530351437698</c:v>
                </c:pt>
                <c:pt idx="1">
                  <c:v>1341.8530351437698</c:v>
                </c:pt>
                <c:pt idx="2">
                  <c:v>1341.8530351437698</c:v>
                </c:pt>
                <c:pt idx="3">
                  <c:v>1341.8530351437698</c:v>
                </c:pt>
                <c:pt idx="4">
                  <c:v>1405.7507987220447</c:v>
                </c:pt>
                <c:pt idx="5">
                  <c:v>1405.7507987220447</c:v>
                </c:pt>
                <c:pt idx="6">
                  <c:v>1437.6996805111821</c:v>
                </c:pt>
                <c:pt idx="7">
                  <c:v>1437.6996805111821</c:v>
                </c:pt>
                <c:pt idx="8">
                  <c:v>1469.6485623003196</c:v>
                </c:pt>
                <c:pt idx="9">
                  <c:v>1469.6485623003196</c:v>
                </c:pt>
                <c:pt idx="10">
                  <c:v>1469.6485623003196</c:v>
                </c:pt>
                <c:pt idx="11">
                  <c:v>1501.5974440894568</c:v>
                </c:pt>
                <c:pt idx="12">
                  <c:v>1533.5463258785942</c:v>
                </c:pt>
                <c:pt idx="13">
                  <c:v>1533.5463258785942</c:v>
                </c:pt>
                <c:pt idx="14">
                  <c:v>1533.5463258785942</c:v>
                </c:pt>
                <c:pt idx="15">
                  <c:v>1533.5463258785942</c:v>
                </c:pt>
                <c:pt idx="16">
                  <c:v>1565.4952076677316</c:v>
                </c:pt>
                <c:pt idx="17">
                  <c:v>1597.4440894568691</c:v>
                </c:pt>
                <c:pt idx="18">
                  <c:v>1597.4440894568691</c:v>
                </c:pt>
                <c:pt idx="19">
                  <c:v>1597.4440894568691</c:v>
                </c:pt>
                <c:pt idx="20">
                  <c:v>1597.4440894568691</c:v>
                </c:pt>
                <c:pt idx="21">
                  <c:v>1629.3929712460063</c:v>
                </c:pt>
                <c:pt idx="22">
                  <c:v>1629.3929712460063</c:v>
                </c:pt>
                <c:pt idx="23">
                  <c:v>1629.3929712460063</c:v>
                </c:pt>
                <c:pt idx="24">
                  <c:v>1629.3929712460063</c:v>
                </c:pt>
                <c:pt idx="25">
                  <c:v>1661.3418530351437</c:v>
                </c:pt>
                <c:pt idx="26">
                  <c:v>1661.3418530351437</c:v>
                </c:pt>
                <c:pt idx="27">
                  <c:v>1661.3418530351437</c:v>
                </c:pt>
                <c:pt idx="28">
                  <c:v>1693.2907348242811</c:v>
                </c:pt>
                <c:pt idx="29">
                  <c:v>1693.2907348242811</c:v>
                </c:pt>
              </c:numCache>
            </c:numRef>
          </c:yVal>
          <c:smooth val="0"/>
          <c:extLst>
            <c:ext xmlns:c16="http://schemas.microsoft.com/office/drawing/2014/chart" uri="{C3380CC4-5D6E-409C-BE32-E72D297353CC}">
              <c16:uniqueId val="{00000001-B531-46B2-BD3F-F3144EC91E70}"/>
            </c:ext>
          </c:extLst>
        </c:ser>
        <c:dLbls>
          <c:showLegendKey val="0"/>
          <c:showVal val="0"/>
          <c:showCatName val="0"/>
          <c:showSerName val="0"/>
          <c:showPercent val="0"/>
          <c:showBubbleSize val="0"/>
        </c:dLbls>
        <c:axId val="185395840"/>
        <c:axId val="185398016"/>
      </c:scatterChart>
      <c:valAx>
        <c:axId val="185395840"/>
        <c:scaling>
          <c:orientation val="minMax"/>
          <c:min val="1500"/>
        </c:scaling>
        <c:delete val="0"/>
        <c:axPos val="b"/>
        <c:title>
          <c:tx>
            <c:rich>
              <a:bodyPr/>
              <a:lstStyle/>
              <a:p>
                <a:pPr>
                  <a:defRPr/>
                </a:pPr>
                <a:r>
                  <a:rPr lang="et-EE"/>
                  <a:t>Läbisõit, km</a:t>
                </a:r>
              </a:p>
            </c:rich>
          </c:tx>
          <c:overlay val="0"/>
        </c:title>
        <c:numFmt formatCode="General" sourceLinked="1"/>
        <c:majorTickMark val="out"/>
        <c:minorTickMark val="none"/>
        <c:tickLblPos val="nextTo"/>
        <c:crossAx val="185398016"/>
        <c:crosses val="autoZero"/>
        <c:crossBetween val="midCat"/>
      </c:valAx>
      <c:valAx>
        <c:axId val="185398016"/>
        <c:scaling>
          <c:orientation val="minMax"/>
          <c:min val="1300"/>
        </c:scaling>
        <c:delete val="0"/>
        <c:axPos val="l"/>
        <c:majorGridlines/>
        <c:title>
          <c:tx>
            <c:rich>
              <a:bodyPr rot="-5400000" vert="horz"/>
              <a:lstStyle/>
              <a:p>
                <a:pPr>
                  <a:defRPr/>
                </a:pPr>
                <a:r>
                  <a:rPr lang="et-EE"/>
                  <a:t>Veohind, eurot</a:t>
                </a:r>
              </a:p>
            </c:rich>
          </c:tx>
          <c:overlay val="0"/>
        </c:title>
        <c:numFmt formatCode="0" sourceLinked="0"/>
        <c:majorTickMark val="out"/>
        <c:minorTickMark val="none"/>
        <c:tickLblPos val="nextTo"/>
        <c:crossAx val="18539584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10" Type="http://schemas.openxmlformats.org/officeDocument/2006/relationships/image" Target="../media/image9.png"/><Relationship Id="rId4" Type="http://schemas.openxmlformats.org/officeDocument/2006/relationships/chart" Target="../charts/chart6.xml"/><Relationship Id="rId9"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10</xdr:col>
      <xdr:colOff>68580</xdr:colOff>
      <xdr:row>36</xdr:row>
      <xdr:rowOff>137160</xdr:rowOff>
    </xdr:from>
    <xdr:to>
      <xdr:col>18</xdr:col>
      <xdr:colOff>354330</xdr:colOff>
      <xdr:row>51</xdr:row>
      <xdr:rowOff>121920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57150</xdr:colOff>
      <xdr:row>0</xdr:row>
      <xdr:rowOff>66675</xdr:rowOff>
    </xdr:from>
    <xdr:to>
      <xdr:col>6</xdr:col>
      <xdr:colOff>80010</xdr:colOff>
      <xdr:row>17</xdr:row>
      <xdr:rowOff>97803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7150" y="66675"/>
          <a:ext cx="4099560" cy="3018168"/>
        </a:xfrm>
        <a:prstGeom prst="rect">
          <a:avLst/>
        </a:prstGeom>
        <a:ln>
          <a:solidFill>
            <a:schemeClr val="tx1"/>
          </a:solidFill>
        </a:ln>
      </xdr:spPr>
    </xdr:pic>
    <xdr:clientData/>
  </xdr:twoCellAnchor>
  <xdr:oneCellAnchor>
    <xdr:from>
      <xdr:col>11</xdr:col>
      <xdr:colOff>68580</xdr:colOff>
      <xdr:row>54</xdr:row>
      <xdr:rowOff>30480</xdr:rowOff>
    </xdr:from>
    <xdr:ext cx="3764280" cy="1470146"/>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389620" y="9784080"/>
          <a:ext cx="3764280" cy="1470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t-EE" sz="1100"/>
            <a:t>Et leida, millal kulud vastavale hüvisele muutuvad positiivseks, lahendame võrrandi</a:t>
          </a:r>
        </a:p>
        <a:p>
          <a:r>
            <a:rPr lang="et-EE" sz="1100"/>
            <a:t> 0 = </a:t>
          </a:r>
          <a:r>
            <a:rPr lang="et-EE" sz="1100" i="1"/>
            <a:t>ax</a:t>
          </a:r>
          <a:r>
            <a:rPr lang="et-EE" sz="1100"/>
            <a:t>+</a:t>
          </a:r>
          <a:r>
            <a:rPr lang="et-EE" sz="1100" i="1"/>
            <a:t>b</a:t>
          </a:r>
          <a:r>
            <a:rPr lang="et-EE" sz="1100"/>
            <a:t>, </a:t>
          </a:r>
        </a:p>
        <a:p>
          <a:r>
            <a:rPr lang="et-EE" sz="1100"/>
            <a:t>kus </a:t>
          </a:r>
          <a:r>
            <a:rPr lang="et-EE" sz="1100" i="1"/>
            <a:t>a</a:t>
          </a:r>
          <a:r>
            <a:rPr lang="et-EE" sz="1100"/>
            <a:t> ja </a:t>
          </a:r>
          <a:r>
            <a:rPr lang="et-EE" sz="1100" i="1"/>
            <a:t>b</a:t>
          </a:r>
          <a:r>
            <a:rPr lang="et-EE" sz="1100"/>
            <a:t> on eelnevalt leitud mudelite parameetrid. </a:t>
          </a:r>
        </a:p>
        <a:p>
          <a:r>
            <a:rPr lang="et-EE" sz="1100" i="1"/>
            <a:t>ax</a:t>
          </a:r>
          <a:r>
            <a:rPr lang="et-EE" sz="1100"/>
            <a:t> = -</a:t>
          </a:r>
          <a:r>
            <a:rPr lang="et-EE" sz="1100" i="1"/>
            <a:t>b</a:t>
          </a:r>
        </a:p>
        <a:p>
          <a:r>
            <a:rPr lang="et-EE" sz="1100" i="1"/>
            <a:t>x</a:t>
          </a:r>
          <a:r>
            <a:rPr lang="et-EE" sz="1100"/>
            <a:t> = - </a:t>
          </a:r>
          <a:r>
            <a:rPr lang="et-EE" sz="1100" i="1"/>
            <a:t>b</a:t>
          </a:r>
          <a:r>
            <a:rPr lang="et-EE" sz="1100"/>
            <a:t>/</a:t>
          </a:r>
          <a:r>
            <a:rPr lang="et-EE" sz="1100" i="1"/>
            <a:t>a</a:t>
          </a:r>
        </a:p>
        <a:p>
          <a:r>
            <a:rPr lang="et-EE" sz="1100"/>
            <a:t>Viimane avaldis võimaldab leida kogukulude väärtust </a:t>
          </a:r>
          <a:r>
            <a:rPr lang="et-EE" sz="1100" i="1"/>
            <a:t>x</a:t>
          </a:r>
          <a:r>
            <a:rPr lang="et-EE" sz="1100"/>
            <a:t>, mille korral kulud hüvisele muutuvad positiivseks.</a:t>
          </a:r>
        </a:p>
      </xdr:txBody>
    </xdr:sp>
    <xdr:clientData/>
  </xdr:oneCellAnchor>
  <xdr:twoCellAnchor>
    <xdr:from>
      <xdr:col>10</xdr:col>
      <xdr:colOff>594360</xdr:colOff>
      <xdr:row>16</xdr:row>
      <xdr:rowOff>160020</xdr:rowOff>
    </xdr:from>
    <xdr:to>
      <xdr:col>14</xdr:col>
      <xdr:colOff>342900</xdr:colOff>
      <xdr:row>19</xdr:row>
      <xdr:rowOff>76200</xdr:rowOff>
    </xdr:to>
    <xdr:sp macro="" textlink="">
      <xdr:nvSpPr>
        <xdr:cNvPr id="5" name="Line Callout 1 2">
          <a:extLst>
            <a:ext uri="{FF2B5EF4-FFF2-40B4-BE49-F238E27FC236}">
              <a16:creationId xmlns:a16="http://schemas.microsoft.com/office/drawing/2014/main" id="{00000000-0008-0000-0000-000005000000}"/>
            </a:ext>
          </a:extLst>
        </xdr:cNvPr>
        <xdr:cNvSpPr/>
      </xdr:nvSpPr>
      <xdr:spPr>
        <a:xfrm>
          <a:off x="8305800" y="2964180"/>
          <a:ext cx="2186940" cy="449580"/>
        </a:xfrm>
        <a:prstGeom prst="borderCallout1">
          <a:avLst>
            <a:gd name="adj1" fmla="val 18750"/>
            <a:gd name="adj2" fmla="val -8333"/>
            <a:gd name="adj3" fmla="val 104026"/>
            <a:gd name="adj4" fmla="val -2683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t-EE" sz="1100"/>
            <a:t>Lineaarliikme kordaja</a:t>
          </a:r>
          <a:r>
            <a:rPr lang="et-EE" sz="1100" baseline="0"/>
            <a:t> leiab f</a:t>
          </a:r>
          <a:r>
            <a:rPr lang="et-EE" sz="1100"/>
            <a:t>unktsioon SLOPE</a:t>
          </a:r>
        </a:p>
      </xdr:txBody>
    </xdr:sp>
    <xdr:clientData/>
  </xdr:twoCellAnchor>
  <xdr:twoCellAnchor>
    <xdr:from>
      <xdr:col>11</xdr:col>
      <xdr:colOff>0</xdr:colOff>
      <xdr:row>20</xdr:row>
      <xdr:rowOff>0</xdr:rowOff>
    </xdr:from>
    <xdr:to>
      <xdr:col>14</xdr:col>
      <xdr:colOff>358140</xdr:colOff>
      <xdr:row>22</xdr:row>
      <xdr:rowOff>76200</xdr:rowOff>
    </xdr:to>
    <xdr:sp macro="" textlink="">
      <xdr:nvSpPr>
        <xdr:cNvPr id="6" name="Line Callout 1 3">
          <a:extLst>
            <a:ext uri="{FF2B5EF4-FFF2-40B4-BE49-F238E27FC236}">
              <a16:creationId xmlns:a16="http://schemas.microsoft.com/office/drawing/2014/main" id="{00000000-0008-0000-0000-000006000000}"/>
            </a:ext>
          </a:extLst>
        </xdr:cNvPr>
        <xdr:cNvSpPr/>
      </xdr:nvSpPr>
      <xdr:spPr>
        <a:xfrm>
          <a:off x="8321040" y="3520440"/>
          <a:ext cx="2186940" cy="449580"/>
        </a:xfrm>
        <a:prstGeom prst="borderCallout1">
          <a:avLst>
            <a:gd name="adj1" fmla="val 18750"/>
            <a:gd name="adj2" fmla="val -8333"/>
            <a:gd name="adj3" fmla="val 19280"/>
            <a:gd name="adj4" fmla="val -27184"/>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t-EE" sz="1100"/>
            <a:t>Vabaliikme leiab</a:t>
          </a:r>
          <a:r>
            <a:rPr lang="et-EE" sz="1100" baseline="0"/>
            <a:t> f</a:t>
          </a:r>
          <a:r>
            <a:rPr lang="et-EE" sz="1100"/>
            <a:t>unktsioon INTERCEPT</a:t>
          </a:r>
        </a:p>
      </xdr:txBody>
    </xdr:sp>
    <xdr:clientData/>
  </xdr:twoCellAnchor>
  <xdr:twoCellAnchor>
    <xdr:from>
      <xdr:col>7</xdr:col>
      <xdr:colOff>434340</xdr:colOff>
      <xdr:row>23</xdr:row>
      <xdr:rowOff>106680</xdr:rowOff>
    </xdr:from>
    <xdr:to>
      <xdr:col>14</xdr:col>
      <xdr:colOff>480060</xdr:colOff>
      <xdr:row>28</xdr:row>
      <xdr:rowOff>175260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316980" y="4191000"/>
          <a:ext cx="431292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b="1"/>
            <a:t>2. Mudelite tõlgendus.</a:t>
          </a:r>
        </a:p>
        <a:p>
          <a:r>
            <a:rPr lang="et-EE" sz="1100"/>
            <a:t>Tarbimiskulude suurenedes 1 euro võrra suurenevad kulud riietele ja jalanõudele 0,0659 eurot, kulud transpordile 0,18 eurot ja kulud vabale ajale 0,161 eurot. Kõige kiiremini kasvavad kulud transpordile ning kõige aeglasemalt kulud riietele. </a:t>
          </a:r>
        </a:p>
      </xdr:txBody>
    </xdr:sp>
    <xdr:clientData/>
  </xdr:twoCellAnchor>
  <xdr:twoCellAnchor>
    <xdr:from>
      <xdr:col>6</xdr:col>
      <xdr:colOff>15240</xdr:colOff>
      <xdr:row>33</xdr:row>
      <xdr:rowOff>45720</xdr:rowOff>
    </xdr:from>
    <xdr:to>
      <xdr:col>9</xdr:col>
      <xdr:colOff>434340</xdr:colOff>
      <xdr:row>36</xdr:row>
      <xdr:rowOff>30480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091940" y="6141720"/>
          <a:ext cx="344424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a:t>Kõige suurema kirjeldusvõimega on vaba aja kulutuste tarbimismudel, determinatsioonikordaja R</a:t>
          </a:r>
          <a:r>
            <a:rPr lang="et-EE" sz="1100" baseline="30000"/>
            <a:t>2</a:t>
          </a:r>
          <a:r>
            <a:rPr lang="et-EE" sz="1100"/>
            <a:t> = 0,544. </a:t>
          </a:r>
        </a:p>
      </xdr:txBody>
    </xdr:sp>
    <xdr:clientData/>
  </xdr:twoCellAnchor>
  <xdr:twoCellAnchor>
    <xdr:from>
      <xdr:col>5</xdr:col>
      <xdr:colOff>502920</xdr:colOff>
      <xdr:row>58</xdr:row>
      <xdr:rowOff>91440</xdr:rowOff>
    </xdr:from>
    <xdr:to>
      <xdr:col>10</xdr:col>
      <xdr:colOff>586740</xdr:colOff>
      <xdr:row>63</xdr:row>
      <xdr:rowOff>7620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970020" y="10576560"/>
          <a:ext cx="4328160" cy="830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b="0"/>
            <a:t>Kulud riietele tekivad, kui kogukulud pereliikme kohta on 618 eurot aastas. Kulud transpordile tekivad, kui kogukulud pereliikme kohta on 957 eurot aastas. Kulud vabale ajale tekivad, kui kogukulud pereliikme kohta on 1322 eurot aastas.</a:t>
          </a:r>
        </a:p>
      </xdr:txBody>
    </xdr:sp>
    <xdr:clientData/>
  </xdr:twoCellAnchor>
  <xdr:oneCellAnchor>
    <xdr:from>
      <xdr:col>6</xdr:col>
      <xdr:colOff>182880</xdr:colOff>
      <xdr:row>13</xdr:row>
      <xdr:rowOff>30480</xdr:rowOff>
    </xdr:from>
    <xdr:ext cx="5036819" cy="609013"/>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259580" y="2308860"/>
          <a:ext cx="5036819" cy="6090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t-EE" sz="1100"/>
            <a:t>Otsime tabimismudeleid kujul  </a:t>
          </a:r>
          <a:r>
            <a:rPr lang="et-EE" sz="1100" i="1"/>
            <a:t>y</a:t>
          </a:r>
          <a:r>
            <a:rPr lang="et-EE" sz="1100"/>
            <a:t>=</a:t>
          </a:r>
          <a:r>
            <a:rPr lang="et-EE" sz="1100" i="1"/>
            <a:t>ax</a:t>
          </a:r>
          <a:r>
            <a:rPr lang="et-EE" sz="1100"/>
            <a:t>+</a:t>
          </a:r>
          <a:r>
            <a:rPr lang="et-EE" sz="1100" i="1"/>
            <a:t>b</a:t>
          </a:r>
          <a:r>
            <a:rPr lang="et-EE" sz="1100">
              <a:solidFill>
                <a:schemeClr val="tx1"/>
              </a:solidFill>
              <a:effectLst/>
              <a:latin typeface="+mn-lt"/>
              <a:ea typeface="+mn-ea"/>
              <a:cs typeface="+mn-cs"/>
            </a:rPr>
            <a:t>+</a:t>
          </a:r>
          <a:r>
            <a:rPr lang="el-GR" sz="1100">
              <a:solidFill>
                <a:schemeClr val="tx1"/>
              </a:solidFill>
              <a:effectLst/>
              <a:latin typeface="+mn-lt"/>
              <a:ea typeface="+mn-ea"/>
              <a:cs typeface="+mn-cs"/>
            </a:rPr>
            <a:t>ε</a:t>
          </a:r>
          <a:r>
            <a:rPr lang="et-EE" sz="1100">
              <a:solidFill>
                <a:schemeClr val="tx1"/>
              </a:solidFill>
              <a:effectLst/>
              <a:latin typeface="+mn-lt"/>
              <a:ea typeface="+mn-ea"/>
              <a:cs typeface="+mn-cs"/>
            </a:rPr>
            <a:t>, </a:t>
          </a:r>
          <a:r>
            <a:rPr lang="et-EE" sz="1100"/>
            <a:t> kus </a:t>
          </a:r>
          <a:r>
            <a:rPr lang="et-EE" sz="1100" i="1"/>
            <a:t>y</a:t>
          </a:r>
          <a:r>
            <a:rPr lang="et-EE" sz="1100"/>
            <a:t> on kulud vastavale hüvisele (riided, transport, vaba aeg), </a:t>
          </a:r>
          <a:r>
            <a:rPr lang="et-EE" sz="1100" i="1"/>
            <a:t>x</a:t>
          </a:r>
          <a:r>
            <a:rPr lang="et-EE" sz="1100"/>
            <a:t> kulud kokku </a:t>
          </a:r>
          <a:r>
            <a:rPr lang="et-EE" sz="1100" baseline="0">
              <a:solidFill>
                <a:schemeClr val="tx1"/>
              </a:solidFill>
              <a:effectLst/>
              <a:latin typeface="+mn-lt"/>
              <a:ea typeface="+mn-ea"/>
              <a:cs typeface="+mn-cs"/>
            </a:rPr>
            <a:t>ning </a:t>
          </a:r>
          <a:r>
            <a:rPr lang="el-GR" sz="1100">
              <a:solidFill>
                <a:schemeClr val="tx1"/>
              </a:solidFill>
              <a:effectLst/>
              <a:latin typeface="+mn-lt"/>
              <a:ea typeface="+mn-ea"/>
              <a:cs typeface="+mn-cs"/>
            </a:rPr>
            <a:t>ε</a:t>
          </a:r>
          <a:r>
            <a:rPr lang="et-EE" sz="1100">
              <a:solidFill>
                <a:schemeClr val="tx1"/>
              </a:solidFill>
              <a:effectLst/>
              <a:latin typeface="+mn-lt"/>
              <a:ea typeface="+mn-ea"/>
              <a:cs typeface="+mn-cs"/>
            </a:rPr>
            <a:t> juhuslik liige.</a:t>
          </a:r>
          <a:r>
            <a:rPr lang="et-EE" sz="1100"/>
            <a:t>  Mudelite leidmiseks leiame kõigi kolme juhu jaoks lineaarliikme kordaja </a:t>
          </a:r>
          <a:r>
            <a:rPr lang="et-EE" sz="1100" i="1"/>
            <a:t>a</a:t>
          </a:r>
          <a:r>
            <a:rPr lang="et-EE" sz="1100" baseline="0"/>
            <a:t> ja vabaliikme </a:t>
          </a:r>
          <a:r>
            <a:rPr lang="et-EE" sz="1100" i="1" baseline="0"/>
            <a:t>b</a:t>
          </a:r>
          <a:r>
            <a:rPr lang="et-EE" sz="1100" baseline="0"/>
            <a:t>. </a:t>
          </a:r>
          <a:endParaRPr lang="et-EE" sz="1100"/>
        </a:p>
      </xdr:txBody>
    </xdr:sp>
    <xdr:clientData/>
  </xdr:oneCellAnchor>
  <mc:AlternateContent xmlns:mc="http://schemas.openxmlformats.org/markup-compatibility/2006">
    <mc:Choice xmlns:a14="http://schemas.microsoft.com/office/drawing/2010/main" Requires="a14">
      <xdr:twoCellAnchor editAs="oneCell">
        <xdr:from>
          <xdr:col>5</xdr:col>
          <xdr:colOff>510540</xdr:colOff>
          <xdr:row>21</xdr:row>
          <xdr:rowOff>167640</xdr:rowOff>
        </xdr:from>
        <xdr:to>
          <xdr:col>7</xdr:col>
          <xdr:colOff>289560</xdr:colOff>
          <xdr:row>27</xdr:row>
          <xdr:rowOff>22860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419100</xdr:colOff>
      <xdr:row>8</xdr:row>
      <xdr:rowOff>98781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4511040" cy="1500861"/>
        </a:xfrm>
        <a:prstGeom prst="rect">
          <a:avLst/>
        </a:prstGeom>
        <a:ln>
          <a:solidFill>
            <a:schemeClr val="tx1"/>
          </a:solidFill>
        </a:ln>
      </xdr:spPr>
    </xdr:pic>
    <xdr:clientData/>
  </xdr:twoCellAnchor>
  <xdr:oneCellAnchor>
    <xdr:from>
      <xdr:col>5</xdr:col>
      <xdr:colOff>495300</xdr:colOff>
      <xdr:row>7</xdr:row>
      <xdr:rowOff>30480</xdr:rowOff>
    </xdr:from>
    <xdr:ext cx="5036819" cy="609013"/>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587240" y="1257300"/>
          <a:ext cx="5036819" cy="6090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t-EE" sz="1100"/>
            <a:t>Otsime kulufunktsiooni kujul  </a:t>
          </a:r>
          <a:r>
            <a:rPr lang="et-EE" sz="1100" i="1"/>
            <a:t>C</a:t>
          </a:r>
          <a:r>
            <a:rPr lang="et-EE" sz="1100"/>
            <a:t>=</a:t>
          </a:r>
          <a:r>
            <a:rPr lang="et-EE" sz="1100" i="1"/>
            <a:t>aq</a:t>
          </a:r>
          <a:r>
            <a:rPr lang="et-EE" sz="1100"/>
            <a:t>+</a:t>
          </a:r>
          <a:r>
            <a:rPr lang="et-EE" sz="1100" i="1"/>
            <a:t>b</a:t>
          </a:r>
          <a:r>
            <a:rPr lang="et-EE" sz="1100">
              <a:solidFill>
                <a:schemeClr val="tx1"/>
              </a:solidFill>
              <a:effectLst/>
              <a:latin typeface="+mn-lt"/>
              <a:ea typeface="+mn-ea"/>
              <a:cs typeface="+mn-cs"/>
            </a:rPr>
            <a:t>+</a:t>
          </a:r>
          <a:r>
            <a:rPr lang="el-GR" sz="1100">
              <a:solidFill>
                <a:schemeClr val="tx1"/>
              </a:solidFill>
              <a:effectLst/>
              <a:latin typeface="+mn-lt"/>
              <a:ea typeface="+mn-ea"/>
              <a:cs typeface="+mn-cs"/>
            </a:rPr>
            <a:t>ε</a:t>
          </a:r>
          <a:r>
            <a:rPr lang="et-EE" sz="1100">
              <a:solidFill>
                <a:schemeClr val="tx1"/>
              </a:solidFill>
              <a:effectLst/>
              <a:latin typeface="+mn-lt"/>
              <a:ea typeface="+mn-ea"/>
              <a:cs typeface="+mn-cs"/>
            </a:rPr>
            <a:t>, </a:t>
          </a:r>
          <a:r>
            <a:rPr lang="et-EE" sz="1100"/>
            <a:t> kus C on kulud, </a:t>
          </a:r>
          <a:r>
            <a:rPr lang="et-EE" sz="1100" i="1"/>
            <a:t>q</a:t>
          </a:r>
          <a:r>
            <a:rPr lang="et-EE" sz="1100"/>
            <a:t> tootmismaht (autode arv) </a:t>
          </a:r>
          <a:r>
            <a:rPr lang="et-EE" sz="1100" baseline="0">
              <a:solidFill>
                <a:schemeClr val="tx1"/>
              </a:solidFill>
              <a:effectLst/>
              <a:latin typeface="+mn-lt"/>
              <a:ea typeface="+mn-ea"/>
              <a:cs typeface="+mn-cs"/>
            </a:rPr>
            <a:t>ning </a:t>
          </a:r>
          <a:r>
            <a:rPr lang="el-GR" sz="1100">
              <a:solidFill>
                <a:schemeClr val="tx1"/>
              </a:solidFill>
              <a:effectLst/>
              <a:latin typeface="+mn-lt"/>
              <a:ea typeface="+mn-ea"/>
              <a:cs typeface="+mn-cs"/>
            </a:rPr>
            <a:t>ε</a:t>
          </a:r>
          <a:r>
            <a:rPr lang="et-EE" sz="1100">
              <a:solidFill>
                <a:schemeClr val="tx1"/>
              </a:solidFill>
              <a:effectLst/>
              <a:latin typeface="+mn-lt"/>
              <a:ea typeface="+mn-ea"/>
              <a:cs typeface="+mn-cs"/>
            </a:rPr>
            <a:t> juhuslik liige.</a:t>
          </a:r>
          <a:r>
            <a:rPr lang="et-EE" sz="1100"/>
            <a:t>  Kuna parameetrite usalduspiirid kuvatakse vaid vahendi</a:t>
          </a:r>
          <a:r>
            <a:rPr lang="et-EE" sz="1100" baseline="0"/>
            <a:t> </a:t>
          </a:r>
          <a:r>
            <a:rPr lang="et-EE" sz="1100" i="1" baseline="0"/>
            <a:t>Regression</a:t>
          </a:r>
          <a:r>
            <a:rPr lang="et-EE" sz="1100" baseline="0"/>
            <a:t> kasutamisel komplektist </a:t>
          </a:r>
          <a:r>
            <a:rPr lang="et-EE" sz="1100" i="1" baseline="0"/>
            <a:t>Data Analysis</a:t>
          </a:r>
          <a:r>
            <a:rPr lang="et-EE" sz="1100" baseline="0"/>
            <a:t>, kasutame seda.</a:t>
          </a:r>
          <a:endParaRPr lang="et-EE" sz="1100"/>
        </a:p>
      </xdr:txBody>
    </xdr:sp>
    <xdr:clientData/>
  </xdr:oneCellAnchor>
  <mc:AlternateContent xmlns:mc="http://schemas.openxmlformats.org/markup-compatibility/2006">
    <mc:Choice xmlns:a14="http://schemas.microsoft.com/office/drawing/2010/main" Requires="a14">
      <xdr:twoCellAnchor editAs="oneCell">
        <xdr:from>
          <xdr:col>3</xdr:col>
          <xdr:colOff>769620</xdr:colOff>
          <xdr:row>29</xdr:row>
          <xdr:rowOff>68580</xdr:rowOff>
        </xdr:from>
        <xdr:to>
          <xdr:col>7</xdr:col>
          <xdr:colOff>320040</xdr:colOff>
          <xdr:row>32</xdr:row>
          <xdr:rowOff>137160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xdr:col>
      <xdr:colOff>762000</xdr:colOff>
      <xdr:row>42</xdr:row>
      <xdr:rowOff>30480</xdr:rowOff>
    </xdr:from>
    <xdr:to>
      <xdr:col>11</xdr:col>
      <xdr:colOff>312420</xdr:colOff>
      <xdr:row>50</xdr:row>
      <xdr:rowOff>38100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025140" y="7688580"/>
          <a:ext cx="5219700" cy="1470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b="1"/>
            <a:t>d) Võrdlus BMW andmetega</a:t>
          </a:r>
          <a:r>
            <a:rPr lang="et-EE" sz="1100" b="1" baseline="0"/>
            <a:t> näitest 9.4</a:t>
          </a:r>
          <a:endParaRPr lang="et-EE" sz="1100" b="1"/>
        </a:p>
        <a:p>
          <a:r>
            <a:rPr lang="et-EE" sz="1100"/>
            <a:t>Näitest 9.4 </a:t>
          </a:r>
        </a:p>
        <a:p>
          <a:r>
            <a:rPr lang="et-EE" sz="1100"/>
            <a:t>BMW püsikulude punkthinnang 9304 mln eurot on</a:t>
          </a:r>
          <a:r>
            <a:rPr lang="et-EE" sz="1100" baseline="0"/>
            <a:t> suurem, kuid </a:t>
          </a:r>
          <a:r>
            <a:rPr lang="et-EE" sz="1100"/>
            <a:t>vahemikhinnang on 5764 kuni 12 844 mln eurot</a:t>
          </a:r>
          <a:r>
            <a:rPr lang="et-EE" sz="1100" baseline="0"/>
            <a:t> ja usaldus</a:t>
          </a:r>
          <a:r>
            <a:rPr lang="et-EE" sz="1100"/>
            <a:t>ahemikud</a:t>
          </a:r>
          <a:r>
            <a:rPr lang="et-EE" sz="1100" baseline="0"/>
            <a:t> kattuvad osaliselt. Seega ei saa väita, et BMW püsikulud on suuremad.</a:t>
          </a:r>
          <a:endParaRPr lang="et-EE" sz="1100"/>
        </a:p>
        <a:p>
          <a:endParaRPr lang="et-EE" sz="1100"/>
        </a:p>
        <a:p>
          <a:r>
            <a:rPr lang="et-EE" sz="1100"/>
            <a:t>Piirkulude punkthinnang BMW-l</a:t>
          </a:r>
          <a:r>
            <a:rPr lang="et-EE" sz="1100" baseline="0"/>
            <a:t> 0,0205 langeb kokku Audi piirkulude punkthinnanguga.</a:t>
          </a:r>
          <a:endParaRPr lang="et-E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601981</xdr:colOff>
      <xdr:row>23</xdr:row>
      <xdr:rowOff>28403</xdr:rowOff>
    </xdr:from>
    <xdr:to>
      <xdr:col>9</xdr:col>
      <xdr:colOff>571501</xdr:colOff>
      <xdr:row>37</xdr:row>
      <xdr:rowOff>91440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40</xdr:row>
          <xdr:rowOff>99060</xdr:rowOff>
        </xdr:from>
        <xdr:to>
          <xdr:col>8</xdr:col>
          <xdr:colOff>15240</xdr:colOff>
          <xdr:row>45</xdr:row>
          <xdr:rowOff>167640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0</xdr:colOff>
      <xdr:row>0</xdr:row>
      <xdr:rowOff>0</xdr:rowOff>
    </xdr:from>
    <xdr:to>
      <xdr:col>13</xdr:col>
      <xdr:colOff>33610</xdr:colOff>
      <xdr:row>17</xdr:row>
      <xdr:rowOff>53340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0" y="0"/>
          <a:ext cx="8209870" cy="3032760"/>
          <a:chOff x="1" y="0"/>
          <a:chExt cx="8202250" cy="3032760"/>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 y="1"/>
            <a:ext cx="4115592" cy="2255520"/>
          </a:xfrm>
          <a:prstGeom prst="rect">
            <a:avLst/>
          </a:prstGeom>
          <a:ln>
            <a:solidFill>
              <a:schemeClr val="tx1"/>
            </a:solidFill>
          </a:ln>
        </xdr:spPr>
      </xdr:pic>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4115553" y="0"/>
            <a:ext cx="4086698" cy="3032760"/>
          </a:xfrm>
          <a:prstGeom prst="rect">
            <a:avLst/>
          </a:prstGeom>
          <a:ln>
            <a:solidFill>
              <a:schemeClr val="tx1"/>
            </a:solidFill>
          </a:ln>
        </xdr:spPr>
      </xdr:pic>
    </xdr:grpSp>
    <xdr:clientData/>
  </xdr:twoCellAnchor>
  <xdr:oneCellAnchor>
    <xdr:from>
      <xdr:col>3</xdr:col>
      <xdr:colOff>586741</xdr:colOff>
      <xdr:row>17</xdr:row>
      <xdr:rowOff>152400</xdr:rowOff>
    </xdr:from>
    <xdr:ext cx="4838700" cy="953466"/>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2667001" y="3131820"/>
          <a:ext cx="4838700" cy="9534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t-EE" sz="1100"/>
            <a:t>Mittelineaarse regressioonmudeli parameetrite leidmiseks võib</a:t>
          </a:r>
          <a:r>
            <a:rPr lang="et-EE" sz="1100" baseline="0"/>
            <a:t> kasutada sobiva kujuga trendijoone lisamist hajumisdiagrammile.</a:t>
          </a:r>
        </a:p>
        <a:p>
          <a:pPr marL="0" marR="0" lvl="0" indent="0" defTabSz="914400" eaLnBrk="1" fontAlgn="auto" latinLnBrk="0" hangingPunct="1">
            <a:lnSpc>
              <a:spcPct val="100000"/>
            </a:lnSpc>
            <a:spcBef>
              <a:spcPts val="0"/>
            </a:spcBef>
            <a:spcAft>
              <a:spcPts val="0"/>
            </a:spcAft>
            <a:buClrTx/>
            <a:buSzTx/>
            <a:buFontTx/>
            <a:buNone/>
            <a:tabLst/>
            <a:defRPr/>
          </a:pPr>
          <a:r>
            <a:rPr lang="et-EE" sz="1100" baseline="0"/>
            <a:t>1. Konstrueerida hajumisdiagramm (</a:t>
          </a:r>
          <a:r>
            <a:rPr lang="et-EE" sz="1100" i="1" baseline="0"/>
            <a:t>scatter</a:t>
          </a:r>
          <a:r>
            <a:rPr lang="et-EE" sz="1100" baseline="0"/>
            <a:t>), kus laevade koguarv on </a:t>
          </a:r>
          <a:r>
            <a:rPr lang="et-EE" sz="1100" i="1" baseline="0"/>
            <a:t>x</a:t>
          </a:r>
          <a:r>
            <a:rPr lang="et-EE" sz="1100" baseline="0"/>
            <a:t>-teljel ja töötundide arv laeva kohta y-teljel.</a:t>
          </a:r>
        </a:p>
        <a:p>
          <a:pPr marL="0" marR="0" lvl="0" indent="0" defTabSz="914400" eaLnBrk="1" fontAlgn="auto" latinLnBrk="0" hangingPunct="1">
            <a:lnSpc>
              <a:spcPct val="100000"/>
            </a:lnSpc>
            <a:spcBef>
              <a:spcPts val="0"/>
            </a:spcBef>
            <a:spcAft>
              <a:spcPts val="0"/>
            </a:spcAft>
            <a:buClrTx/>
            <a:buSzTx/>
            <a:buFontTx/>
            <a:buNone/>
            <a:tabLst/>
            <a:defRPr/>
          </a:pPr>
          <a:r>
            <a:rPr lang="et-EE" sz="1100" baseline="0"/>
            <a:t>2. Lisada regressioonjoon, mis vastab astmefunktsioonile (</a:t>
          </a:r>
          <a:r>
            <a:rPr lang="et-EE" sz="1100" i="1" baseline="0"/>
            <a:t>Power</a:t>
          </a:r>
          <a:r>
            <a:rPr lang="et-EE" sz="1100" baseline="0"/>
            <a:t>).</a:t>
          </a:r>
          <a:endParaRPr lang="et-EE" sz="1100"/>
        </a:p>
      </xdr:txBody>
    </xdr:sp>
    <xdr:clientData/>
  </xdr:oneCellAnchor>
  <xdr:twoCellAnchor>
    <xdr:from>
      <xdr:col>11</xdr:col>
      <xdr:colOff>68580</xdr:colOff>
      <xdr:row>22</xdr:row>
      <xdr:rowOff>76200</xdr:rowOff>
    </xdr:from>
    <xdr:to>
      <xdr:col>16</xdr:col>
      <xdr:colOff>518160</xdr:colOff>
      <xdr:row>27</xdr:row>
      <xdr:rowOff>76200</xdr:rowOff>
    </xdr:to>
    <xdr:sp macro="" textlink="">
      <xdr:nvSpPr>
        <xdr:cNvPr id="8" name="Line Callout 1 5">
          <a:extLst>
            <a:ext uri="{FF2B5EF4-FFF2-40B4-BE49-F238E27FC236}">
              <a16:creationId xmlns:a16="http://schemas.microsoft.com/office/drawing/2014/main" id="{00000000-0008-0000-0200-000008000000}"/>
            </a:ext>
          </a:extLst>
        </xdr:cNvPr>
        <xdr:cNvSpPr/>
      </xdr:nvSpPr>
      <xdr:spPr>
        <a:xfrm>
          <a:off x="7025640" y="4282440"/>
          <a:ext cx="3497580" cy="876300"/>
        </a:xfrm>
        <a:prstGeom prst="borderCallout1">
          <a:avLst>
            <a:gd name="adj1" fmla="val 44232"/>
            <a:gd name="adj2" fmla="val -861"/>
            <a:gd name="adj3" fmla="val 99762"/>
            <a:gd name="adj4" fmla="val -1832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t-EE" sz="1100"/>
            <a:t>Hajumisdiagrammile (</a:t>
          </a:r>
          <a:r>
            <a:rPr lang="et-EE" sz="1100" i="1"/>
            <a:t>scatter</a:t>
          </a:r>
          <a:r>
            <a:rPr lang="et-EE" sz="1100"/>
            <a:t>) regressioonjoone lisamiseks tuleb punktiseeria ära märkida ning parema hiireklahviga avatavast menüüst valida "Add trendline". Valemi lisamiseks valida eelnevalt "Display Equation on chart".</a:t>
          </a:r>
        </a:p>
      </xdr:txBody>
    </xdr:sp>
    <xdr:clientData/>
  </xdr:twoCellAnchor>
  <xdr:twoCellAnchor>
    <xdr:from>
      <xdr:col>4</xdr:col>
      <xdr:colOff>60960</xdr:colOff>
      <xdr:row>49</xdr:row>
      <xdr:rowOff>152400</xdr:rowOff>
    </xdr:from>
    <xdr:to>
      <xdr:col>10</xdr:col>
      <xdr:colOff>175260</xdr:colOff>
      <xdr:row>51</xdr:row>
      <xdr:rowOff>91440</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2750820" y="9090660"/>
          <a:ext cx="377190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a:t>Laevade arvu kahekordistumisel väheneb töötundide arv 11%.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552450</xdr:colOff>
      <xdr:row>20</xdr:row>
      <xdr:rowOff>0</xdr:rowOff>
    </xdr:from>
    <xdr:to>
      <xdr:col>10</xdr:col>
      <xdr:colOff>152400</xdr:colOff>
      <xdr:row>34</xdr:row>
      <xdr:rowOff>106680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472439</xdr:colOff>
      <xdr:row>38</xdr:row>
      <xdr:rowOff>45720</xdr:rowOff>
    </xdr:from>
    <xdr:to>
      <xdr:col>15</xdr:col>
      <xdr:colOff>13334</xdr:colOff>
      <xdr:row>51</xdr:row>
      <xdr:rowOff>120016</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458682</xdr:colOff>
      <xdr:row>72</xdr:row>
      <xdr:rowOff>85090</xdr:rowOff>
    </xdr:from>
    <xdr:to>
      <xdr:col>9</xdr:col>
      <xdr:colOff>472440</xdr:colOff>
      <xdr:row>85</xdr:row>
      <xdr:rowOff>68580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369782</xdr:colOff>
      <xdr:row>38</xdr:row>
      <xdr:rowOff>45720</xdr:rowOff>
    </xdr:from>
    <xdr:to>
      <xdr:col>8</xdr:col>
      <xdr:colOff>236220</xdr:colOff>
      <xdr:row>52</xdr:row>
      <xdr:rowOff>22860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369782</xdr:colOff>
      <xdr:row>52</xdr:row>
      <xdr:rowOff>68580</xdr:rowOff>
    </xdr:from>
    <xdr:to>
      <xdr:col>8</xdr:col>
      <xdr:colOff>281940</xdr:colOff>
      <xdr:row>67</xdr:row>
      <xdr:rowOff>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510540</xdr:colOff>
      <xdr:row>52</xdr:row>
      <xdr:rowOff>30480</xdr:rowOff>
    </xdr:from>
    <xdr:to>
      <xdr:col>15</xdr:col>
      <xdr:colOff>30480</xdr:colOff>
      <xdr:row>66</xdr:row>
      <xdr:rowOff>133774</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548640</xdr:colOff>
      <xdr:row>72</xdr:row>
      <xdr:rowOff>68580</xdr:rowOff>
    </xdr:from>
    <xdr:to>
      <xdr:col>16</xdr:col>
      <xdr:colOff>562398</xdr:colOff>
      <xdr:row>85</xdr:row>
      <xdr:rowOff>52070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480060</xdr:colOff>
      <xdr:row>86</xdr:row>
      <xdr:rowOff>0</xdr:rowOff>
    </xdr:from>
    <xdr:to>
      <xdr:col>9</xdr:col>
      <xdr:colOff>493818</xdr:colOff>
      <xdr:row>98</xdr:row>
      <xdr:rowOff>166370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594360</xdr:colOff>
      <xdr:row>86</xdr:row>
      <xdr:rowOff>0</xdr:rowOff>
    </xdr:from>
    <xdr:to>
      <xdr:col>16</xdr:col>
      <xdr:colOff>608118</xdr:colOff>
      <xdr:row>98</xdr:row>
      <xdr:rowOff>166370</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6</xdr:col>
      <xdr:colOff>76036</xdr:colOff>
      <xdr:row>19</xdr:row>
      <xdr:rowOff>50855</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a:stretch>
          <a:fillRect/>
        </a:stretch>
      </xdr:blipFill>
      <xdr:spPr>
        <a:xfrm>
          <a:off x="0" y="0"/>
          <a:ext cx="4206076" cy="3525575"/>
        </a:xfrm>
        <a:prstGeom prst="rect">
          <a:avLst/>
        </a:prstGeom>
        <a:ln>
          <a:solidFill>
            <a:schemeClr val="tx1"/>
          </a:solidFill>
        </a:ln>
      </xdr:spPr>
    </xdr:pic>
    <xdr:clientData/>
  </xdr:twoCellAnchor>
  <xdr:oneCellAnchor>
    <xdr:from>
      <xdr:col>2</xdr:col>
      <xdr:colOff>556260</xdr:colOff>
      <xdr:row>102</xdr:row>
      <xdr:rowOff>91440</xdr:rowOff>
    </xdr:from>
    <xdr:ext cx="7507889" cy="436786"/>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2247900" y="18745200"/>
          <a:ext cx="7507889" cy="436786"/>
        </a:xfrm>
        <a:prstGeom prst="rect">
          <a:avLst/>
        </a:prstGeom>
        <a:solidFill>
          <a:schemeClr val="bg1"/>
        </a:solidFill>
        <a:ln>
          <a:solidFill>
            <a:schemeClr val="tx1">
              <a:shade val="95000"/>
              <a:satMod val="10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t-EE" sz="1100"/>
            <a:t>Veohinna </a:t>
          </a:r>
          <a:r>
            <a:rPr lang="et-EE" sz="1100" i="1"/>
            <a:t>y</a:t>
          </a:r>
          <a:r>
            <a:rPr lang="et-EE" sz="1100"/>
            <a:t> kasvu kiirust näitab vastava funktsiooni tuletis antud kohal. Kuna mõlemas piirkonnas kirjeldab veohinna muutumist</a:t>
          </a:r>
        </a:p>
        <a:p>
          <a:r>
            <a:rPr lang="et-EE" sz="1100"/>
            <a:t>ruutpolünoom, siis tuleb leida ruutfunktsiooni tuletis.</a:t>
          </a:r>
        </a:p>
      </xdr:txBody>
    </xdr:sp>
    <xdr:clientData/>
  </xdr:oneCellAnchor>
  <mc:AlternateContent xmlns:mc="http://schemas.openxmlformats.org/markup-compatibility/2006">
    <mc:Choice xmlns:a14="http://schemas.microsoft.com/office/drawing/2010/main" Requires="a14">
      <xdr:twoCellAnchor editAs="oneCell">
        <xdr:from>
          <xdr:col>2</xdr:col>
          <xdr:colOff>563880</xdr:colOff>
          <xdr:row>105</xdr:row>
          <xdr:rowOff>83820</xdr:rowOff>
        </xdr:from>
        <xdr:to>
          <xdr:col>4</xdr:col>
          <xdr:colOff>541020</xdr:colOff>
          <xdr:row>108</xdr:row>
          <xdr:rowOff>76200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2</xdr:col>
      <xdr:colOff>579120</xdr:colOff>
      <xdr:row>109</xdr:row>
      <xdr:rowOff>22860</xdr:rowOff>
    </xdr:from>
    <xdr:ext cx="7581900" cy="436786"/>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2270760" y="19956780"/>
          <a:ext cx="7581900" cy="436786"/>
        </a:xfrm>
        <a:prstGeom prst="rect">
          <a:avLst/>
        </a:prstGeom>
        <a:solidFill>
          <a:schemeClr val="bg1"/>
        </a:solidFill>
        <a:ln>
          <a:solidFill>
            <a:schemeClr val="tx1">
              <a:shade val="95000"/>
              <a:satMod val="10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t-EE" sz="1100"/>
            <a:t>Seega tuleb vaadata, kumb ruutfunktsioon kirjeldab veohinna muutumist antud läbisõidu korral, kirjutada vastaalt diagrammilt välja selle parameetrid </a:t>
          </a:r>
          <a:r>
            <a:rPr lang="et-EE" sz="1100" i="1"/>
            <a:t>a</a:t>
          </a:r>
          <a:r>
            <a:rPr lang="et-EE" sz="1100"/>
            <a:t> ja </a:t>
          </a:r>
          <a:r>
            <a:rPr lang="et-EE" sz="1100" i="1"/>
            <a:t>b</a:t>
          </a:r>
          <a:r>
            <a:rPr lang="et-EE" sz="1100"/>
            <a:t> ning arvutada tuletise väärtus.</a:t>
          </a:r>
        </a:p>
      </xdr:txBody>
    </xdr:sp>
    <xdr:clientData/>
  </xdr:oneCellAnchor>
  <xdr:twoCellAnchor>
    <xdr:from>
      <xdr:col>6</xdr:col>
      <xdr:colOff>251460</xdr:colOff>
      <xdr:row>115</xdr:row>
      <xdr:rowOff>60960</xdr:rowOff>
    </xdr:from>
    <xdr:to>
      <xdr:col>10</xdr:col>
      <xdr:colOff>220980</xdr:colOff>
      <xdr:row>116</xdr:row>
      <xdr:rowOff>129540</xdr:rowOff>
    </xdr:to>
    <xdr:sp macro="" textlink="">
      <xdr:nvSpPr>
        <xdr:cNvPr id="13" name="TextBox 12">
          <a:extLst>
            <a:ext uri="{FF2B5EF4-FFF2-40B4-BE49-F238E27FC236}">
              <a16:creationId xmlns:a16="http://schemas.microsoft.com/office/drawing/2014/main" id="{F9BFF4D4-CC7F-4648-AAAA-DF226AD009FA}"/>
            </a:ext>
          </a:extLst>
        </xdr:cNvPr>
        <xdr:cNvSpPr txBox="1"/>
      </xdr:nvSpPr>
      <xdr:spPr>
        <a:xfrm>
          <a:off x="4381500" y="21092160"/>
          <a:ext cx="2407920"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effectLst/>
            </a:rPr>
            <a:t>y = 0,0002x</a:t>
          </a:r>
          <a:r>
            <a:rPr lang="en-US" baseline="30000">
              <a:effectLst/>
            </a:rPr>
            <a:t>2</a:t>
          </a:r>
          <a:r>
            <a:rPr lang="en-US" baseline="0">
              <a:effectLst/>
            </a:rPr>
            <a:t> + 0,0385x + 822,05</a:t>
          </a:r>
          <a:endParaRPr lang="et-EE" sz="1100"/>
        </a:p>
      </xdr:txBody>
    </xdr:sp>
    <xdr:clientData/>
  </xdr:twoCellAnchor>
  <xdr:twoCellAnchor>
    <xdr:from>
      <xdr:col>6</xdr:col>
      <xdr:colOff>266700</xdr:colOff>
      <xdr:row>122</xdr:row>
      <xdr:rowOff>121920</xdr:rowOff>
    </xdr:from>
    <xdr:to>
      <xdr:col>10</xdr:col>
      <xdr:colOff>236220</xdr:colOff>
      <xdr:row>124</xdr:row>
      <xdr:rowOff>7620</xdr:rowOff>
    </xdr:to>
    <xdr:sp macro="" textlink="">
      <xdr:nvSpPr>
        <xdr:cNvPr id="16" name="TextBox 15">
          <a:extLst>
            <a:ext uri="{FF2B5EF4-FFF2-40B4-BE49-F238E27FC236}">
              <a16:creationId xmlns:a16="http://schemas.microsoft.com/office/drawing/2014/main" id="{B35DC83F-BDE0-46B9-AC66-0B1C65D5C24C}"/>
            </a:ext>
          </a:extLst>
        </xdr:cNvPr>
        <xdr:cNvSpPr txBox="1"/>
      </xdr:nvSpPr>
      <xdr:spPr>
        <a:xfrm>
          <a:off x="4396740" y="22433280"/>
          <a:ext cx="2407920"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effectLst/>
            </a:rPr>
            <a:t>y = 0,0002x</a:t>
          </a:r>
          <a:r>
            <a:rPr lang="en-US" baseline="30000">
              <a:effectLst/>
            </a:rPr>
            <a:t>2</a:t>
          </a:r>
          <a:r>
            <a:rPr lang="en-US" baseline="0">
              <a:effectLst/>
            </a:rPr>
            <a:t> + 0,0385x + 822,05</a:t>
          </a:r>
          <a:endParaRPr lang="et-EE" sz="1100"/>
        </a:p>
      </xdr:txBody>
    </xdr:sp>
    <xdr:clientData/>
  </xdr:twoCellAnchor>
  <xdr:twoCellAnchor>
    <xdr:from>
      <xdr:col>6</xdr:col>
      <xdr:colOff>121920</xdr:colOff>
      <xdr:row>129</xdr:row>
      <xdr:rowOff>83820</xdr:rowOff>
    </xdr:from>
    <xdr:to>
      <xdr:col>10</xdr:col>
      <xdr:colOff>205740</xdr:colOff>
      <xdr:row>131</xdr:row>
      <xdr:rowOff>15240</xdr:rowOff>
    </xdr:to>
    <xdr:sp macro="" textlink="">
      <xdr:nvSpPr>
        <xdr:cNvPr id="15" name="TextBox 14">
          <a:extLst>
            <a:ext uri="{FF2B5EF4-FFF2-40B4-BE49-F238E27FC236}">
              <a16:creationId xmlns:a16="http://schemas.microsoft.com/office/drawing/2014/main" id="{5DB915B7-CA39-49AC-88F2-FB9D997155AC}"/>
            </a:ext>
          </a:extLst>
        </xdr:cNvPr>
        <xdr:cNvSpPr txBox="1"/>
      </xdr:nvSpPr>
      <xdr:spPr>
        <a:xfrm>
          <a:off x="4251960" y="23675340"/>
          <a:ext cx="2522220" cy="297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baseline="0">
              <a:effectLst/>
            </a:rPr>
            <a:t>y = -0,0004x</a:t>
          </a:r>
          <a:r>
            <a:rPr lang="et-EE" baseline="30000">
              <a:effectLst/>
            </a:rPr>
            <a:t>2</a:t>
          </a:r>
          <a:r>
            <a:rPr lang="et-EE" baseline="0">
              <a:effectLst/>
            </a:rPr>
            <a:t> + 1,8327x - 657,81</a:t>
          </a:r>
          <a:endParaRPr lang="et-E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5.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8.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EAF9-9D0E-4308-9F4D-C1DE4A47A413}">
  <dimension ref="A17:Z519"/>
  <sheetViews>
    <sheetView tabSelected="1" workbookViewId="0">
      <selection activeCell="G39" sqref="G39"/>
    </sheetView>
  </sheetViews>
  <sheetFormatPr defaultColWidth="8.88671875" defaultRowHeight="13.8" x14ac:dyDescent="0.3"/>
  <cols>
    <col min="1" max="2" width="8.88671875" style="3"/>
    <col min="3" max="3" width="10.5546875" style="3" customWidth="1"/>
    <col min="4" max="4" width="10.33203125" style="3" customWidth="1"/>
    <col min="5" max="5" width="11.88671875" style="3" customWidth="1"/>
    <col min="6" max="6" width="8.88671875" style="3"/>
    <col min="7" max="7" width="26.33203125" style="3" customWidth="1"/>
    <col min="8" max="16" width="8.88671875" style="3"/>
    <col min="17" max="17" width="11.33203125" style="3" customWidth="1"/>
    <col min="18" max="18" width="9.44140625" style="3" customWidth="1"/>
    <col min="19" max="16384" width="8.88671875" style="3"/>
  </cols>
  <sheetData>
    <row r="17" spans="1:26" ht="14.4" x14ac:dyDescent="0.3">
      <c r="Q17"/>
      <c r="R17"/>
      <c r="S17"/>
      <c r="T17"/>
      <c r="U17"/>
      <c r="V17"/>
      <c r="W17"/>
      <c r="X17"/>
      <c r="Y17"/>
      <c r="Z17"/>
    </row>
    <row r="18" spans="1:26" ht="14.4" x14ac:dyDescent="0.3">
      <c r="Q18"/>
      <c r="R18"/>
      <c r="S18"/>
      <c r="T18"/>
      <c r="U18"/>
      <c r="V18"/>
      <c r="W18"/>
      <c r="X18"/>
      <c r="Y18"/>
      <c r="Z18"/>
    </row>
    <row r="19" spans="1:26" ht="14.4" x14ac:dyDescent="0.3">
      <c r="A19" s="1" t="s">
        <v>0</v>
      </c>
      <c r="B19" s="1" t="s">
        <v>1</v>
      </c>
      <c r="C19" s="2" t="s">
        <v>2</v>
      </c>
      <c r="D19" s="1" t="s">
        <v>3</v>
      </c>
      <c r="E19"/>
      <c r="H19" s="4" t="s">
        <v>0</v>
      </c>
      <c r="I19" s="4" t="s">
        <v>1</v>
      </c>
      <c r="J19" s="2" t="s">
        <v>2</v>
      </c>
      <c r="Q19"/>
      <c r="R19"/>
      <c r="S19"/>
      <c r="T19"/>
      <c r="U19"/>
      <c r="V19"/>
      <c r="W19"/>
      <c r="X19"/>
      <c r="Y19"/>
      <c r="Z19"/>
    </row>
    <row r="20" spans="1:26" ht="14.4" x14ac:dyDescent="0.3">
      <c r="A20">
        <v>0</v>
      </c>
      <c r="B20">
        <v>0</v>
      </c>
      <c r="C20" s="5">
        <v>101.62568</v>
      </c>
      <c r="D20">
        <v>1997.21171</v>
      </c>
      <c r="E20"/>
      <c r="G20" s="6" t="s">
        <v>4</v>
      </c>
      <c r="H20" s="7">
        <f>SLOPE(A20:A519,$D$20:$D$519)</f>
        <v>6.5861426244697166E-2</v>
      </c>
      <c r="I20" s="8">
        <f t="shared" ref="I20:J20" si="0">SLOPE(B20:B519,$D$20:$D$519)</f>
        <v>0.17999804317114071</v>
      </c>
      <c r="J20" s="8">
        <f t="shared" si="0"/>
        <v>0.16104534497271839</v>
      </c>
      <c r="Q20"/>
      <c r="R20"/>
      <c r="S20"/>
      <c r="T20"/>
      <c r="U20"/>
      <c r="V20"/>
      <c r="W20"/>
      <c r="X20"/>
      <c r="Y20"/>
      <c r="Z20"/>
    </row>
    <row r="21" spans="1:26" ht="14.4" x14ac:dyDescent="0.3">
      <c r="A21">
        <v>356.22376000000003</v>
      </c>
      <c r="B21">
        <v>966.67264999999998</v>
      </c>
      <c r="C21" s="5">
        <v>1166.4404099999999</v>
      </c>
      <c r="D21">
        <v>6011.8947600000001</v>
      </c>
      <c r="E21"/>
      <c r="G21" s="6" t="s">
        <v>6</v>
      </c>
      <c r="H21" s="9">
        <f>INTERCEPT(A20:A519,$D$20:$D$519)</f>
        <v>-40.728654927376198</v>
      </c>
      <c r="I21" s="10">
        <f t="shared" ref="I21:J21" si="1">INTERCEPT(B20:B519,$D$20:$D$519)</f>
        <v>-172.19053378490764</v>
      </c>
      <c r="J21" s="10">
        <f t="shared" si="1"/>
        <v>-212.91689935277134</v>
      </c>
      <c r="Q21"/>
      <c r="R21"/>
      <c r="S21"/>
      <c r="T21"/>
      <c r="U21"/>
      <c r="V21"/>
      <c r="W21"/>
      <c r="X21"/>
      <c r="Y21"/>
      <c r="Z21"/>
    </row>
    <row r="22" spans="1:26" ht="14.4" x14ac:dyDescent="0.3">
      <c r="A22">
        <v>0</v>
      </c>
      <c r="B22">
        <v>775.84954000000005</v>
      </c>
      <c r="C22" s="5">
        <v>863.50617999999997</v>
      </c>
      <c r="D22">
        <v>4751.0207700000001</v>
      </c>
      <c r="E22"/>
      <c r="G22"/>
      <c r="H22"/>
      <c r="I22"/>
      <c r="J22"/>
      <c r="Q22"/>
      <c r="R22"/>
      <c r="S22"/>
      <c r="T22"/>
      <c r="U22"/>
      <c r="V22"/>
      <c r="W22"/>
      <c r="X22"/>
      <c r="Y22"/>
      <c r="Z22"/>
    </row>
    <row r="23" spans="1:26" ht="14.4" x14ac:dyDescent="0.3">
      <c r="A23">
        <v>21.1432</v>
      </c>
      <c r="B23">
        <v>1206.9880900000001</v>
      </c>
      <c r="C23" s="5">
        <v>255.36866000000001</v>
      </c>
      <c r="D23">
        <v>4407.3932999999997</v>
      </c>
      <c r="E23"/>
      <c r="G23"/>
      <c r="H23"/>
      <c r="I23"/>
      <c r="J23"/>
      <c r="Q23"/>
      <c r="R23"/>
      <c r="S23"/>
      <c r="T23"/>
      <c r="U23"/>
      <c r="V23"/>
      <c r="W23"/>
      <c r="X23"/>
      <c r="Y23"/>
      <c r="Z23"/>
    </row>
    <row r="24" spans="1:26" ht="14.4" x14ac:dyDescent="0.3">
      <c r="A24">
        <v>37.716999999999999</v>
      </c>
      <c r="B24">
        <v>16.835979999999999</v>
      </c>
      <c r="C24" s="5">
        <v>0</v>
      </c>
      <c r="D24">
        <v>212.44658999999999</v>
      </c>
      <c r="E24"/>
      <c r="G24"/>
      <c r="H24"/>
      <c r="I24"/>
      <c r="Q24"/>
      <c r="R24"/>
      <c r="S24"/>
      <c r="T24"/>
      <c r="U24"/>
      <c r="V24"/>
      <c r="W24"/>
      <c r="X24"/>
      <c r="Y24"/>
      <c r="Z24"/>
    </row>
    <row r="25" spans="1:26" ht="14.4" x14ac:dyDescent="0.3">
      <c r="A25">
        <v>0</v>
      </c>
      <c r="B25">
        <v>231.96420000000001</v>
      </c>
      <c r="C25" s="5">
        <v>1762.9036100000001</v>
      </c>
      <c r="D25">
        <v>4355.2022999999999</v>
      </c>
      <c r="E25"/>
      <c r="G25"/>
      <c r="H25"/>
      <c r="I25"/>
      <c r="J25"/>
      <c r="K25"/>
      <c r="L25"/>
      <c r="M25"/>
      <c r="N25"/>
      <c r="O25"/>
      <c r="Q25"/>
      <c r="R25"/>
      <c r="S25"/>
      <c r="T25"/>
      <c r="U25"/>
      <c r="V25"/>
      <c r="W25"/>
      <c r="X25"/>
      <c r="Y25"/>
      <c r="Z25"/>
    </row>
    <row r="26" spans="1:26" ht="14.4" x14ac:dyDescent="0.3">
      <c r="A26">
        <v>0</v>
      </c>
      <c r="B26">
        <v>335.64235000000002</v>
      </c>
      <c r="C26" s="5">
        <v>179.20937000000001</v>
      </c>
      <c r="D26">
        <v>2242.6779799999999</v>
      </c>
      <c r="E26"/>
      <c r="G26"/>
      <c r="H26"/>
      <c r="I26"/>
      <c r="J26"/>
      <c r="K26"/>
      <c r="L26"/>
      <c r="M26"/>
      <c r="N26"/>
      <c r="O26"/>
      <c r="Q26"/>
      <c r="R26"/>
      <c r="S26"/>
      <c r="T26"/>
      <c r="U26"/>
      <c r="V26"/>
      <c r="W26"/>
      <c r="X26"/>
      <c r="Y26"/>
      <c r="Z26"/>
    </row>
    <row r="27" spans="1:26" ht="14.4" x14ac:dyDescent="0.3">
      <c r="A27">
        <v>0</v>
      </c>
      <c r="B27">
        <v>20.136119999999998</v>
      </c>
      <c r="C27" s="5">
        <v>237.73763</v>
      </c>
      <c r="D27">
        <v>2722.13744</v>
      </c>
      <c r="E27"/>
      <c r="G27"/>
      <c r="H27"/>
      <c r="I27"/>
      <c r="J27"/>
      <c r="K27"/>
      <c r="L27"/>
      <c r="M27"/>
      <c r="N27"/>
      <c r="O27"/>
      <c r="Q27"/>
      <c r="R27"/>
      <c r="S27"/>
      <c r="T27"/>
      <c r="U27"/>
      <c r="V27"/>
      <c r="W27"/>
      <c r="X27"/>
      <c r="Y27"/>
      <c r="Z27"/>
    </row>
    <row r="28" spans="1:26" ht="14.4" x14ac:dyDescent="0.3">
      <c r="A28">
        <v>0</v>
      </c>
      <c r="B28">
        <v>16.825469999999999</v>
      </c>
      <c r="C28" s="5">
        <v>79.231999999999999</v>
      </c>
      <c r="D28">
        <v>2156.9407099999999</v>
      </c>
      <c r="E28"/>
      <c r="G28"/>
      <c r="H28"/>
      <c r="I28"/>
      <c r="J28"/>
      <c r="K28"/>
      <c r="L28"/>
      <c r="M28"/>
      <c r="N28"/>
      <c r="O28"/>
      <c r="Q28"/>
      <c r="R28"/>
      <c r="S28"/>
      <c r="T28"/>
      <c r="U28"/>
      <c r="V28"/>
      <c r="W28"/>
      <c r="X28"/>
      <c r="Y28"/>
      <c r="Z28"/>
    </row>
    <row r="29" spans="1:26" ht="14.4" x14ac:dyDescent="0.3">
      <c r="A29">
        <v>0</v>
      </c>
      <c r="B29">
        <v>188.64</v>
      </c>
      <c r="C29" s="5">
        <v>68.18526</v>
      </c>
      <c r="D29">
        <v>1349.4831799999999</v>
      </c>
      <c r="E29"/>
      <c r="G29"/>
      <c r="H29"/>
      <c r="I29"/>
      <c r="J29"/>
      <c r="K29"/>
      <c r="L29"/>
      <c r="M29"/>
      <c r="N29"/>
      <c r="O29"/>
      <c r="Q29"/>
      <c r="R29"/>
      <c r="S29"/>
      <c r="T29"/>
      <c r="U29"/>
      <c r="V29"/>
      <c r="W29"/>
      <c r="X29"/>
      <c r="Y29"/>
      <c r="Z29"/>
    </row>
    <row r="30" spans="1:26" ht="14.4" x14ac:dyDescent="0.3">
      <c r="A30">
        <v>0</v>
      </c>
      <c r="B30">
        <v>174.41541000000001</v>
      </c>
      <c r="C30" s="5">
        <v>231.98185000000001</v>
      </c>
      <c r="D30">
        <v>3903.3827299999998</v>
      </c>
      <c r="E30"/>
      <c r="G30"/>
      <c r="H30"/>
      <c r="I30"/>
      <c r="J30"/>
      <c r="K30"/>
      <c r="L30"/>
      <c r="M30"/>
      <c r="N30"/>
      <c r="O30"/>
      <c r="Q30"/>
      <c r="R30"/>
      <c r="S30"/>
      <c r="T30"/>
      <c r="U30"/>
      <c r="V30"/>
      <c r="W30"/>
      <c r="X30"/>
      <c r="Y30"/>
      <c r="Z30"/>
    </row>
    <row r="31" spans="1:26" ht="14.4" x14ac:dyDescent="0.3">
      <c r="A31">
        <v>1401.4455</v>
      </c>
      <c r="B31">
        <v>0</v>
      </c>
      <c r="C31" s="5">
        <v>2329.4690799999998</v>
      </c>
      <c r="D31">
        <v>8236.6165000000001</v>
      </c>
      <c r="E31"/>
      <c r="G31" s="17" t="s">
        <v>35</v>
      </c>
      <c r="H31"/>
      <c r="I31"/>
      <c r="J31"/>
      <c r="K31"/>
      <c r="L31"/>
      <c r="M31"/>
      <c r="N31"/>
      <c r="O31"/>
      <c r="Q31"/>
      <c r="R31"/>
      <c r="S31"/>
      <c r="T31"/>
      <c r="U31"/>
      <c r="V31"/>
      <c r="W31"/>
      <c r="X31"/>
      <c r="Y31"/>
      <c r="Z31"/>
    </row>
    <row r="32" spans="1:26" ht="14.4" x14ac:dyDescent="0.3">
      <c r="A32">
        <v>0</v>
      </c>
      <c r="B32">
        <v>131.39026999999999</v>
      </c>
      <c r="C32" s="5">
        <v>24.043199999999999</v>
      </c>
      <c r="D32">
        <v>1476.7051899999999</v>
      </c>
      <c r="E32"/>
      <c r="G32"/>
      <c r="H32" s="4" t="s">
        <v>0</v>
      </c>
      <c r="I32" s="4" t="s">
        <v>1</v>
      </c>
      <c r="J32" s="2" t="s">
        <v>2</v>
      </c>
      <c r="K32"/>
      <c r="L32"/>
      <c r="M32"/>
      <c r="N32"/>
      <c r="O32"/>
      <c r="Q32"/>
      <c r="R32"/>
      <c r="S32"/>
      <c r="T32"/>
      <c r="U32"/>
      <c r="V32"/>
      <c r="W32"/>
      <c r="X32"/>
      <c r="Y32"/>
      <c r="Z32"/>
    </row>
    <row r="33" spans="1:26" ht="14.4" x14ac:dyDescent="0.3">
      <c r="A33">
        <v>0</v>
      </c>
      <c r="B33">
        <v>0</v>
      </c>
      <c r="C33" s="5">
        <v>73.443780000000004</v>
      </c>
      <c r="D33">
        <v>1695.5884900000001</v>
      </c>
      <c r="E33"/>
      <c r="G33" s="12" t="s">
        <v>9</v>
      </c>
      <c r="H33" s="8">
        <f>RSQ(A20:A519,$D$20:$D$519)</f>
        <v>0.13585436985396279</v>
      </c>
      <c r="I33" s="8">
        <f>RSQ(B20:B519,$D$20:$D$519)</f>
        <v>0.32468146704604467</v>
      </c>
      <c r="J33" s="8">
        <f>RSQ(C20:C519,$D$20:$D$519)</f>
        <v>0.54438701239789211</v>
      </c>
      <c r="K33"/>
      <c r="L33"/>
      <c r="M33"/>
      <c r="N33"/>
      <c r="O33"/>
      <c r="Q33"/>
      <c r="R33"/>
      <c r="S33"/>
      <c r="T33"/>
      <c r="U33"/>
      <c r="V33"/>
      <c r="W33"/>
      <c r="X33"/>
      <c r="Y33"/>
      <c r="Z33"/>
    </row>
    <row r="34" spans="1:26" ht="14.4" x14ac:dyDescent="0.3">
      <c r="A34">
        <v>0</v>
      </c>
      <c r="B34">
        <v>0</v>
      </c>
      <c r="C34" s="5">
        <v>444.83024</v>
      </c>
      <c r="D34">
        <v>2014.3026299999999</v>
      </c>
      <c r="E34"/>
      <c r="G34"/>
      <c r="H34"/>
      <c r="I34"/>
      <c r="J34"/>
      <c r="K34"/>
      <c r="L34"/>
      <c r="M34"/>
      <c r="N34"/>
      <c r="O34"/>
      <c r="Q34"/>
      <c r="R34"/>
      <c r="S34"/>
      <c r="T34"/>
      <c r="U34"/>
      <c r="V34"/>
      <c r="W34"/>
      <c r="X34"/>
      <c r="Y34"/>
      <c r="Z34"/>
    </row>
    <row r="35" spans="1:26" ht="14.4" x14ac:dyDescent="0.3">
      <c r="A35">
        <v>0</v>
      </c>
      <c r="B35">
        <v>0</v>
      </c>
      <c r="C35" s="5">
        <v>479.67565999999999</v>
      </c>
      <c r="D35">
        <v>2908.48479</v>
      </c>
      <c r="E35"/>
      <c r="G35"/>
      <c r="H35"/>
      <c r="I35"/>
      <c r="J35"/>
      <c r="K35"/>
      <c r="L35"/>
      <c r="M35"/>
      <c r="N35"/>
      <c r="O35"/>
      <c r="Q35"/>
      <c r="R35"/>
      <c r="S35"/>
      <c r="T35"/>
      <c r="U35"/>
      <c r="V35"/>
      <c r="W35"/>
      <c r="X35"/>
      <c r="Y35"/>
      <c r="Z35"/>
    </row>
    <row r="36" spans="1:26" ht="14.4" x14ac:dyDescent="0.3">
      <c r="A36">
        <v>1188.837</v>
      </c>
      <c r="B36">
        <v>155.79589999999999</v>
      </c>
      <c r="C36" s="5">
        <v>578.20744000000002</v>
      </c>
      <c r="D36">
        <v>3343.3130500000002</v>
      </c>
      <c r="E36"/>
      <c r="G36"/>
      <c r="H36"/>
      <c r="I36"/>
      <c r="J36"/>
      <c r="K36"/>
      <c r="L36"/>
      <c r="M36"/>
      <c r="N36"/>
      <c r="O36"/>
      <c r="Q36"/>
      <c r="R36"/>
      <c r="S36"/>
      <c r="T36"/>
      <c r="U36"/>
      <c r="V36"/>
      <c r="W36"/>
      <c r="X36"/>
      <c r="Y36"/>
      <c r="Z36"/>
    </row>
    <row r="37" spans="1:26" ht="14.4" x14ac:dyDescent="0.3">
      <c r="A37">
        <v>539.53363999999999</v>
      </c>
      <c r="B37">
        <v>453.37612999999999</v>
      </c>
      <c r="C37" s="5">
        <v>68.43674</v>
      </c>
      <c r="D37">
        <v>3873.3716599999998</v>
      </c>
      <c r="E37"/>
      <c r="G37"/>
      <c r="H37"/>
      <c r="I37"/>
      <c r="J37"/>
      <c r="K37"/>
      <c r="L37"/>
      <c r="M37"/>
      <c r="N37"/>
      <c r="O37"/>
      <c r="Q37"/>
      <c r="R37"/>
      <c r="S37"/>
      <c r="T37"/>
      <c r="U37"/>
      <c r="V37"/>
      <c r="W37"/>
      <c r="X37"/>
      <c r="Y37"/>
      <c r="Z37"/>
    </row>
    <row r="38" spans="1:26" ht="14.4" x14ac:dyDescent="0.3">
      <c r="A38">
        <v>60.826900000000002</v>
      </c>
      <c r="B38">
        <v>672.23401999999999</v>
      </c>
      <c r="C38" s="5">
        <v>141.23258000000001</v>
      </c>
      <c r="D38">
        <v>4255.7598600000001</v>
      </c>
      <c r="E38"/>
      <c r="G38"/>
      <c r="H38"/>
      <c r="I38"/>
      <c r="J38"/>
      <c r="K38"/>
      <c r="L38"/>
      <c r="M38"/>
      <c r="N38"/>
      <c r="O38"/>
      <c r="Q38"/>
      <c r="R38"/>
      <c r="S38"/>
      <c r="T38"/>
      <c r="U38"/>
      <c r="V38"/>
      <c r="W38"/>
      <c r="X38"/>
      <c r="Y38"/>
      <c r="Z38"/>
    </row>
    <row r="39" spans="1:26" ht="14.4" x14ac:dyDescent="0.3">
      <c r="A39">
        <v>0</v>
      </c>
      <c r="B39">
        <v>0</v>
      </c>
      <c r="C39" s="5">
        <v>266.45242000000002</v>
      </c>
      <c r="D39">
        <v>1114.21408</v>
      </c>
      <c r="E39"/>
      <c r="G39" s="17" t="s">
        <v>33</v>
      </c>
      <c r="H39"/>
      <c r="I39"/>
      <c r="J39"/>
      <c r="K39"/>
      <c r="L39"/>
      <c r="M39"/>
      <c r="N39"/>
      <c r="O39"/>
      <c r="Q39"/>
      <c r="R39"/>
      <c r="S39"/>
      <c r="T39"/>
      <c r="U39"/>
      <c r="V39"/>
      <c r="W39"/>
      <c r="X39"/>
      <c r="Y39"/>
      <c r="Z39"/>
    </row>
    <row r="40" spans="1:26" ht="14.4" x14ac:dyDescent="0.3">
      <c r="A40">
        <v>0</v>
      </c>
      <c r="B40">
        <v>51.129199999999997</v>
      </c>
      <c r="C40" s="5">
        <v>150.17472000000001</v>
      </c>
      <c r="D40">
        <v>3763.0028000000002</v>
      </c>
      <c r="E40"/>
      <c r="G40" s="4" t="s">
        <v>32</v>
      </c>
      <c r="H40" s="4" t="s">
        <v>0</v>
      </c>
      <c r="I40" s="4" t="s">
        <v>1</v>
      </c>
      <c r="J40" s="2" t="s">
        <v>2</v>
      </c>
      <c r="K40"/>
      <c r="L40"/>
      <c r="M40"/>
      <c r="N40"/>
      <c r="O40"/>
      <c r="Q40"/>
      <c r="R40"/>
      <c r="S40"/>
      <c r="T40"/>
      <c r="U40"/>
      <c r="V40"/>
      <c r="W40"/>
      <c r="X40"/>
      <c r="Y40"/>
      <c r="Z40"/>
    </row>
    <row r="41" spans="1:26" ht="14.4" x14ac:dyDescent="0.3">
      <c r="A41">
        <v>30.416149999999998</v>
      </c>
      <c r="B41">
        <v>85.248189999999994</v>
      </c>
      <c r="C41" s="5">
        <v>120.06952</v>
      </c>
      <c r="D41">
        <v>1909.8145099999999</v>
      </c>
      <c r="E41"/>
      <c r="G41" s="3">
        <v>500</v>
      </c>
      <c r="H41" s="9">
        <f>$H$20*G41+$H$21</f>
        <v>-7.7979418050276124</v>
      </c>
      <c r="I41" s="9">
        <f>$I$20*G41+$I$21</f>
        <v>-82.191512199337282</v>
      </c>
      <c r="J41" s="9">
        <f>$J$20*G41+$J$21</f>
        <v>-132.39422686641214</v>
      </c>
      <c r="K41"/>
      <c r="L41"/>
      <c r="M41"/>
      <c r="N41"/>
      <c r="O41"/>
      <c r="Q41"/>
      <c r="R41"/>
      <c r="S41"/>
      <c r="T41"/>
      <c r="U41"/>
      <c r="V41"/>
      <c r="W41"/>
      <c r="X41"/>
      <c r="Y41"/>
      <c r="Z41"/>
    </row>
    <row r="42" spans="1:26" ht="14.4" x14ac:dyDescent="0.3">
      <c r="A42">
        <v>28.621200000000002</v>
      </c>
      <c r="B42">
        <v>0</v>
      </c>
      <c r="C42" s="5">
        <v>57.311</v>
      </c>
      <c r="D42">
        <v>873.72691999999995</v>
      </c>
      <c r="E42"/>
      <c r="G42" s="3">
        <v>1000</v>
      </c>
      <c r="H42" s="9">
        <f t="shared" ref="H42:H48" si="2">$H$20*G42+$H$21</f>
        <v>25.132771317320973</v>
      </c>
      <c r="I42" s="9">
        <f t="shared" ref="I42:I48" si="3">$I$20*G42+$I$21</f>
        <v>7.8075093862330789</v>
      </c>
      <c r="J42" s="9">
        <f t="shared" ref="J42:J48" si="4">$J$20*G42+$J$21</f>
        <v>-51.871554380052942</v>
      </c>
      <c r="K42"/>
      <c r="L42"/>
      <c r="M42"/>
      <c r="N42"/>
      <c r="O42"/>
      <c r="Q42"/>
      <c r="R42"/>
      <c r="S42"/>
      <c r="T42"/>
      <c r="U42"/>
      <c r="V42"/>
      <c r="W42"/>
      <c r="X42"/>
      <c r="Y42"/>
      <c r="Z42"/>
    </row>
    <row r="43" spans="1:26" ht="14.4" x14ac:dyDescent="0.3">
      <c r="A43">
        <v>0</v>
      </c>
      <c r="B43">
        <v>0</v>
      </c>
      <c r="C43" s="5">
        <v>78.025450000000006</v>
      </c>
      <c r="D43">
        <v>1836.24018</v>
      </c>
      <c r="E43"/>
      <c r="G43" s="3">
        <v>1500</v>
      </c>
      <c r="H43" s="9">
        <f t="shared" si="2"/>
        <v>58.063484439669551</v>
      </c>
      <c r="I43" s="9">
        <f t="shared" si="3"/>
        <v>97.806530971803397</v>
      </c>
      <c r="J43" s="9">
        <f t="shared" si="4"/>
        <v>28.651118106306228</v>
      </c>
      <c r="K43"/>
      <c r="L43"/>
      <c r="M43"/>
      <c r="N43"/>
      <c r="O43"/>
      <c r="Q43"/>
      <c r="R43"/>
      <c r="S43"/>
      <c r="T43"/>
      <c r="U43"/>
      <c r="V43"/>
      <c r="W43"/>
      <c r="X43"/>
      <c r="Y43"/>
      <c r="Z43"/>
    </row>
    <row r="44" spans="1:26" ht="14.4" x14ac:dyDescent="0.3">
      <c r="A44">
        <v>0</v>
      </c>
      <c r="B44">
        <v>0</v>
      </c>
      <c r="C44" s="5">
        <v>0</v>
      </c>
      <c r="D44">
        <v>826.00960999999995</v>
      </c>
      <c r="E44"/>
      <c r="G44" s="3">
        <v>2000</v>
      </c>
      <c r="H44" s="9">
        <f t="shared" si="2"/>
        <v>90.994197562018144</v>
      </c>
      <c r="I44" s="9">
        <f t="shared" si="3"/>
        <v>187.8055525573738</v>
      </c>
      <c r="J44" s="9">
        <f t="shared" si="4"/>
        <v>109.17379059266545</v>
      </c>
      <c r="K44"/>
      <c r="L44"/>
      <c r="M44"/>
      <c r="N44"/>
      <c r="O44"/>
      <c r="Q44"/>
      <c r="R44"/>
      <c r="S44"/>
      <c r="T44"/>
      <c r="U44"/>
      <c r="V44"/>
      <c r="W44"/>
      <c r="X44"/>
      <c r="Y44"/>
      <c r="Z44"/>
    </row>
    <row r="45" spans="1:26" ht="14.4" x14ac:dyDescent="0.3">
      <c r="A45">
        <v>0</v>
      </c>
      <c r="B45">
        <v>0</v>
      </c>
      <c r="C45" s="5">
        <v>64.946119999999993</v>
      </c>
      <c r="D45">
        <v>1390.2772199999999</v>
      </c>
      <c r="E45"/>
      <c r="G45" s="3">
        <v>2500</v>
      </c>
      <c r="H45" s="9">
        <f t="shared" si="2"/>
        <v>123.92491068436672</v>
      </c>
      <c r="I45" s="9">
        <f t="shared" si="3"/>
        <v>277.80457414294415</v>
      </c>
      <c r="J45" s="9">
        <f t="shared" si="4"/>
        <v>189.69646307902462</v>
      </c>
      <c r="K45"/>
      <c r="L45"/>
      <c r="M45"/>
      <c r="N45"/>
      <c r="O45"/>
      <c r="Q45"/>
      <c r="R45"/>
      <c r="S45"/>
      <c r="T45"/>
      <c r="U45"/>
      <c r="V45"/>
      <c r="W45"/>
      <c r="X45"/>
      <c r="Y45"/>
      <c r="Z45"/>
    </row>
    <row r="46" spans="1:26" ht="14.4" x14ac:dyDescent="0.3">
      <c r="A46">
        <v>0</v>
      </c>
      <c r="B46">
        <v>0</v>
      </c>
      <c r="C46" s="5">
        <v>115.28026</v>
      </c>
      <c r="D46">
        <v>1527.8164400000001</v>
      </c>
      <c r="E46"/>
      <c r="G46" s="3">
        <v>3000</v>
      </c>
      <c r="H46" s="9">
        <f t="shared" si="2"/>
        <v>156.8556238067153</v>
      </c>
      <c r="I46" s="9">
        <f t="shared" si="3"/>
        <v>367.80359572851444</v>
      </c>
      <c r="J46" s="9">
        <f t="shared" si="4"/>
        <v>270.21913556538379</v>
      </c>
      <c r="K46"/>
      <c r="L46"/>
      <c r="M46"/>
      <c r="N46"/>
      <c r="O46"/>
      <c r="Q46"/>
      <c r="R46"/>
      <c r="S46"/>
      <c r="T46"/>
      <c r="U46"/>
      <c r="V46"/>
      <c r="W46"/>
      <c r="X46"/>
      <c r="Y46"/>
      <c r="Z46"/>
    </row>
    <row r="47" spans="1:26" ht="14.4" x14ac:dyDescent="0.3">
      <c r="A47">
        <v>0</v>
      </c>
      <c r="B47">
        <v>0</v>
      </c>
      <c r="C47" s="5">
        <v>397.97940999999997</v>
      </c>
      <c r="D47">
        <v>1989.3019099999999</v>
      </c>
      <c r="E47"/>
      <c r="G47" s="3">
        <v>3500</v>
      </c>
      <c r="H47" s="9">
        <f t="shared" si="2"/>
        <v>189.78633692906388</v>
      </c>
      <c r="I47" s="9">
        <f t="shared" si="3"/>
        <v>457.80261731408484</v>
      </c>
      <c r="J47" s="9">
        <f t="shared" si="4"/>
        <v>350.74180805174296</v>
      </c>
      <c r="K47"/>
      <c r="L47"/>
      <c r="M47"/>
      <c r="N47"/>
      <c r="O47"/>
      <c r="Q47"/>
      <c r="R47"/>
      <c r="S47"/>
      <c r="T47"/>
      <c r="U47"/>
      <c r="V47"/>
      <c r="W47"/>
      <c r="X47"/>
      <c r="Y47"/>
      <c r="Z47"/>
    </row>
    <row r="48" spans="1:26" ht="14.4" x14ac:dyDescent="0.3">
      <c r="A48">
        <v>0</v>
      </c>
      <c r="B48">
        <v>184.74269000000001</v>
      </c>
      <c r="C48" s="5">
        <v>257.40728000000001</v>
      </c>
      <c r="D48">
        <v>2512.9767900000002</v>
      </c>
      <c r="E48"/>
      <c r="G48" s="3">
        <v>4000</v>
      </c>
      <c r="H48" s="9">
        <f t="shared" si="2"/>
        <v>222.71705005141249</v>
      </c>
      <c r="I48" s="9">
        <f t="shared" si="3"/>
        <v>547.80163889965525</v>
      </c>
      <c r="J48" s="9">
        <f t="shared" si="4"/>
        <v>431.26448053810225</v>
      </c>
      <c r="K48"/>
      <c r="L48"/>
      <c r="M48"/>
      <c r="N48"/>
      <c r="O48"/>
      <c r="Q48"/>
      <c r="R48"/>
      <c r="S48"/>
      <c r="T48"/>
      <c r="U48"/>
      <c r="V48"/>
      <c r="W48"/>
      <c r="X48"/>
      <c r="Y48"/>
      <c r="Z48"/>
    </row>
    <row r="49" spans="1:26" ht="14.4" x14ac:dyDescent="0.3">
      <c r="A49">
        <v>0</v>
      </c>
      <c r="B49">
        <v>85.808149999999998</v>
      </c>
      <c r="C49" s="5">
        <v>240.70607999999999</v>
      </c>
      <c r="D49">
        <v>1435.0310899999999</v>
      </c>
      <c r="E49"/>
      <c r="K49"/>
      <c r="L49"/>
      <c r="M49"/>
      <c r="N49"/>
      <c r="O49"/>
      <c r="Q49"/>
      <c r="R49"/>
      <c r="S49"/>
      <c r="T49"/>
      <c r="U49"/>
      <c r="V49"/>
      <c r="W49"/>
      <c r="X49"/>
      <c r="Y49"/>
      <c r="Z49"/>
    </row>
    <row r="50" spans="1:26" ht="14.4" x14ac:dyDescent="0.3">
      <c r="A50">
        <v>63.128520000000002</v>
      </c>
      <c r="B50">
        <v>483.27109000000002</v>
      </c>
      <c r="C50" s="5">
        <v>979.22955000000002</v>
      </c>
      <c r="D50">
        <v>3615.6514400000001</v>
      </c>
      <c r="E50"/>
      <c r="G50"/>
      <c r="H50"/>
      <c r="I50"/>
      <c r="J50"/>
      <c r="K50"/>
      <c r="L50"/>
      <c r="M50"/>
      <c r="N50"/>
      <c r="O50"/>
      <c r="Q50"/>
      <c r="R50"/>
      <c r="S50"/>
      <c r="T50"/>
      <c r="U50"/>
      <c r="V50"/>
      <c r="W50"/>
      <c r="X50"/>
      <c r="Y50"/>
      <c r="Z50"/>
    </row>
    <row r="51" spans="1:26" ht="14.4" x14ac:dyDescent="0.3">
      <c r="A51">
        <v>21.08738</v>
      </c>
      <c r="B51">
        <v>0</v>
      </c>
      <c r="C51" s="5">
        <v>564.72325999999998</v>
      </c>
      <c r="D51">
        <v>3378.5140799999999</v>
      </c>
      <c r="E51"/>
      <c r="G51"/>
      <c r="H51"/>
      <c r="I51"/>
      <c r="J51"/>
      <c r="K51"/>
      <c r="L51"/>
      <c r="M51"/>
      <c r="N51"/>
      <c r="O51"/>
      <c r="Q51"/>
      <c r="R51"/>
      <c r="S51"/>
      <c r="T51"/>
      <c r="U51"/>
      <c r="V51"/>
      <c r="W51"/>
      <c r="X51"/>
      <c r="Y51"/>
      <c r="Z51"/>
    </row>
    <row r="52" spans="1:26" ht="14.4" x14ac:dyDescent="0.3">
      <c r="A52">
        <v>79.101200000000006</v>
      </c>
      <c r="B52">
        <v>49.372799999999998</v>
      </c>
      <c r="C52" s="5">
        <v>58.735950000000003</v>
      </c>
      <c r="D52">
        <v>2959.08905</v>
      </c>
      <c r="E52"/>
      <c r="G52"/>
      <c r="H52"/>
      <c r="I52"/>
      <c r="J52"/>
      <c r="K52"/>
      <c r="L52"/>
      <c r="M52"/>
      <c r="N52"/>
      <c r="O52"/>
      <c r="Q52"/>
      <c r="R52"/>
      <c r="S52"/>
      <c r="T52"/>
      <c r="U52"/>
      <c r="V52"/>
      <c r="W52"/>
      <c r="X52"/>
      <c r="Y52"/>
      <c r="Z52"/>
    </row>
    <row r="53" spans="1:26" ht="14.4" x14ac:dyDescent="0.3">
      <c r="A53">
        <v>204.62653</v>
      </c>
      <c r="B53">
        <v>166.92</v>
      </c>
      <c r="C53" s="5">
        <v>201.11442</v>
      </c>
      <c r="D53">
        <v>1986.9291700000001</v>
      </c>
      <c r="E53"/>
      <c r="G53"/>
      <c r="H53"/>
      <c r="I53"/>
      <c r="J53"/>
      <c r="K53"/>
      <c r="L53"/>
      <c r="M53"/>
      <c r="N53"/>
      <c r="O53"/>
      <c r="Q53"/>
      <c r="R53"/>
      <c r="S53"/>
      <c r="T53"/>
      <c r="U53"/>
      <c r="V53"/>
      <c r="W53"/>
      <c r="X53"/>
      <c r="Y53"/>
      <c r="Z53"/>
    </row>
    <row r="54" spans="1:26" ht="14.4" x14ac:dyDescent="0.3">
      <c r="A54">
        <v>0</v>
      </c>
      <c r="B54">
        <v>292.9248</v>
      </c>
      <c r="C54" s="5">
        <v>84.855800000000002</v>
      </c>
      <c r="D54">
        <v>1244.00416</v>
      </c>
      <c r="E54"/>
      <c r="G54"/>
      <c r="H54"/>
      <c r="I54"/>
      <c r="J54"/>
      <c r="K54"/>
      <c r="L54"/>
      <c r="M54"/>
      <c r="N54"/>
      <c r="O54"/>
      <c r="P54"/>
      <c r="Q54"/>
      <c r="R54"/>
      <c r="S54"/>
      <c r="T54"/>
      <c r="U54"/>
      <c r="V54"/>
      <c r="W54"/>
      <c r="X54"/>
      <c r="Y54"/>
      <c r="Z54"/>
    </row>
    <row r="55" spans="1:26" ht="14.4" x14ac:dyDescent="0.3">
      <c r="A55">
        <v>14.895799999999999</v>
      </c>
      <c r="B55">
        <v>439.02217000000002</v>
      </c>
      <c r="C55" s="5">
        <v>57.536639999999998</v>
      </c>
      <c r="D55">
        <v>2077.6987300000001</v>
      </c>
      <c r="E55"/>
      <c r="K55"/>
      <c r="L55"/>
      <c r="M55"/>
      <c r="N55"/>
      <c r="O55"/>
      <c r="P55"/>
      <c r="Q55"/>
      <c r="R55"/>
      <c r="S55"/>
      <c r="T55"/>
      <c r="U55"/>
      <c r="V55"/>
      <c r="W55"/>
      <c r="X55"/>
      <c r="Y55"/>
      <c r="Z55"/>
    </row>
    <row r="56" spans="1:26" ht="14.4" x14ac:dyDescent="0.3">
      <c r="A56">
        <v>0</v>
      </c>
      <c r="B56">
        <v>0</v>
      </c>
      <c r="C56" s="5">
        <v>0</v>
      </c>
      <c r="D56">
        <v>1960.21407</v>
      </c>
      <c r="E56"/>
      <c r="G56" s="19" t="s">
        <v>34</v>
      </c>
      <c r="K56"/>
      <c r="L56"/>
      <c r="M56"/>
      <c r="N56"/>
      <c r="O56"/>
      <c r="P56"/>
      <c r="Q56"/>
      <c r="R56"/>
      <c r="S56"/>
      <c r="T56"/>
      <c r="U56"/>
      <c r="V56"/>
      <c r="W56"/>
      <c r="X56"/>
      <c r="Y56"/>
      <c r="Z56"/>
    </row>
    <row r="57" spans="1:26" ht="14.4" x14ac:dyDescent="0.3">
      <c r="A57">
        <v>183.69325000000001</v>
      </c>
      <c r="B57">
        <v>158.3783</v>
      </c>
      <c r="C57" s="5">
        <v>209.76987</v>
      </c>
      <c r="D57">
        <v>3446.8115400000002</v>
      </c>
      <c r="E57"/>
      <c r="I57" s="4" t="s">
        <v>0</v>
      </c>
      <c r="J57" s="4" t="s">
        <v>1</v>
      </c>
      <c r="K57" s="2" t="s">
        <v>2</v>
      </c>
      <c r="L57"/>
      <c r="M57"/>
      <c r="N57"/>
      <c r="O57"/>
      <c r="P57"/>
      <c r="Q57"/>
      <c r="R57"/>
      <c r="S57"/>
      <c r="T57"/>
      <c r="U57"/>
      <c r="V57"/>
      <c r="W57"/>
      <c r="X57"/>
      <c r="Y57"/>
      <c r="Z57"/>
    </row>
    <row r="58" spans="1:26" ht="14.4" x14ac:dyDescent="0.3">
      <c r="A58">
        <v>1162.7570900000001</v>
      </c>
      <c r="B58">
        <v>681.12639999999999</v>
      </c>
      <c r="C58" s="5">
        <v>947.56344999999999</v>
      </c>
      <c r="D58">
        <v>8929.0787199999995</v>
      </c>
      <c r="E58"/>
      <c r="H58" s="6" t="s">
        <v>7</v>
      </c>
      <c r="I58" s="10">
        <f>-H21/H20</f>
        <v>618.39922470029205</v>
      </c>
      <c r="J58" s="10">
        <f>-I21/I20</f>
        <v>956.62447630716883</v>
      </c>
      <c r="K58" s="10">
        <f>-J21/J20</f>
        <v>1322.0928514813029</v>
      </c>
      <c r="L58"/>
      <c r="M58"/>
      <c r="N58"/>
      <c r="O58"/>
      <c r="P58"/>
      <c r="Q58"/>
      <c r="R58"/>
      <c r="S58"/>
      <c r="T58"/>
      <c r="U58"/>
      <c r="V58"/>
      <c r="W58"/>
      <c r="X58"/>
      <c r="Y58"/>
      <c r="Z58"/>
    </row>
    <row r="59" spans="1:26" ht="14.4" x14ac:dyDescent="0.3">
      <c r="A59">
        <v>145.73374000000001</v>
      </c>
      <c r="B59">
        <v>0</v>
      </c>
      <c r="C59" s="5">
        <v>425.95479999999998</v>
      </c>
      <c r="D59">
        <v>2478.02855</v>
      </c>
      <c r="E59"/>
      <c r="K59"/>
      <c r="L59"/>
      <c r="M59"/>
      <c r="N59"/>
      <c r="O59"/>
      <c r="P59"/>
      <c r="Q59"/>
      <c r="R59"/>
      <c r="S59"/>
      <c r="T59"/>
      <c r="U59"/>
      <c r="V59"/>
      <c r="W59"/>
      <c r="X59"/>
      <c r="Y59"/>
      <c r="Z59"/>
    </row>
    <row r="60" spans="1:26" ht="14.4" x14ac:dyDescent="0.3">
      <c r="A60">
        <v>378.13229999999999</v>
      </c>
      <c r="B60">
        <v>588.02135999999996</v>
      </c>
      <c r="C60" s="5">
        <v>466.87531000000001</v>
      </c>
      <c r="D60">
        <v>3642.3317299999999</v>
      </c>
      <c r="E60"/>
      <c r="K60"/>
      <c r="L60"/>
      <c r="M60"/>
      <c r="N60"/>
      <c r="O60"/>
      <c r="P60"/>
      <c r="Q60"/>
      <c r="R60"/>
      <c r="S60"/>
      <c r="T60"/>
      <c r="U60"/>
      <c r="V60"/>
      <c r="W60"/>
      <c r="X60"/>
      <c r="Y60"/>
      <c r="Z60"/>
    </row>
    <row r="61" spans="1:26" ht="14.4" x14ac:dyDescent="0.3">
      <c r="A61">
        <v>0</v>
      </c>
      <c r="B61">
        <v>1120.2940699999999</v>
      </c>
      <c r="C61" s="5">
        <v>326.36475000000002</v>
      </c>
      <c r="D61">
        <v>3071.1348600000001</v>
      </c>
      <c r="E61"/>
      <c r="K61"/>
      <c r="L61"/>
      <c r="M61"/>
      <c r="N61"/>
      <c r="O61"/>
      <c r="P61"/>
      <c r="Q61"/>
      <c r="R61"/>
      <c r="S61"/>
      <c r="T61"/>
      <c r="U61"/>
      <c r="V61"/>
      <c r="W61"/>
      <c r="X61"/>
      <c r="Y61"/>
      <c r="Z61"/>
    </row>
    <row r="62" spans="1:26" ht="14.4" x14ac:dyDescent="0.3">
      <c r="A62">
        <v>318.74310000000003</v>
      </c>
      <c r="B62">
        <v>243.71236999999999</v>
      </c>
      <c r="C62" s="5">
        <v>373.81646000000001</v>
      </c>
      <c r="D62">
        <v>3160.3303500000002</v>
      </c>
      <c r="E62"/>
      <c r="K62"/>
      <c r="L62"/>
      <c r="M62"/>
      <c r="N62"/>
      <c r="O62"/>
      <c r="P62"/>
      <c r="Q62"/>
      <c r="R62"/>
      <c r="S62"/>
      <c r="T62"/>
      <c r="U62"/>
      <c r="V62"/>
      <c r="W62"/>
      <c r="X62"/>
      <c r="Y62"/>
      <c r="Z62"/>
    </row>
    <row r="63" spans="1:26" ht="14.4" x14ac:dyDescent="0.3">
      <c r="A63">
        <v>245.51057</v>
      </c>
      <c r="B63">
        <v>0</v>
      </c>
      <c r="C63" s="5">
        <v>42.256900000000002</v>
      </c>
      <c r="D63">
        <v>1528.36103</v>
      </c>
      <c r="E63"/>
      <c r="L63"/>
      <c r="M63"/>
      <c r="N63"/>
      <c r="O63"/>
      <c r="P63"/>
      <c r="Q63"/>
      <c r="R63"/>
      <c r="S63"/>
      <c r="T63"/>
      <c r="U63"/>
      <c r="V63"/>
      <c r="W63"/>
      <c r="X63"/>
      <c r="Y63"/>
      <c r="Z63"/>
    </row>
    <row r="64" spans="1:26" ht="14.4" x14ac:dyDescent="0.3">
      <c r="A64">
        <v>1370.55844</v>
      </c>
      <c r="B64">
        <v>0</v>
      </c>
      <c r="C64" s="5">
        <v>106.50046</v>
      </c>
      <c r="D64">
        <v>3662.69722</v>
      </c>
      <c r="E64"/>
      <c r="L64"/>
      <c r="M64"/>
      <c r="N64"/>
      <c r="O64"/>
      <c r="Q64"/>
      <c r="R64"/>
      <c r="S64"/>
      <c r="T64"/>
      <c r="U64"/>
      <c r="V64"/>
      <c r="W64"/>
      <c r="X64"/>
      <c r="Y64"/>
      <c r="Z64"/>
    </row>
    <row r="65" spans="1:26" ht="14.4" x14ac:dyDescent="0.3">
      <c r="A65">
        <v>0</v>
      </c>
      <c r="B65">
        <v>199.78345999999999</v>
      </c>
      <c r="C65" s="5">
        <v>272.66093000000001</v>
      </c>
      <c r="D65">
        <v>2956.6920300000002</v>
      </c>
      <c r="E65"/>
      <c r="L65"/>
      <c r="M65"/>
      <c r="N65"/>
      <c r="O65"/>
      <c r="Q65"/>
      <c r="R65"/>
      <c r="S65"/>
      <c r="T65"/>
      <c r="U65"/>
      <c r="V65"/>
      <c r="W65"/>
      <c r="X65"/>
      <c r="Y65"/>
      <c r="Z65"/>
    </row>
    <row r="66" spans="1:26" ht="14.4" x14ac:dyDescent="0.3">
      <c r="A66">
        <v>1101.6781599999999</v>
      </c>
      <c r="B66">
        <v>222.33588</v>
      </c>
      <c r="C66" s="5">
        <v>597.57797000000005</v>
      </c>
      <c r="D66">
        <v>5399.5400499999996</v>
      </c>
      <c r="E66"/>
      <c r="L66"/>
      <c r="M66"/>
      <c r="N66"/>
      <c r="O66"/>
      <c r="Q66"/>
      <c r="R66"/>
      <c r="S66"/>
      <c r="T66"/>
      <c r="U66"/>
      <c r="V66"/>
      <c r="W66"/>
      <c r="X66"/>
      <c r="Y66"/>
      <c r="Z66"/>
    </row>
    <row r="67" spans="1:26" ht="14.4" x14ac:dyDescent="0.3">
      <c r="A67">
        <v>10.3451</v>
      </c>
      <c r="B67">
        <v>276.87322</v>
      </c>
      <c r="C67" s="5">
        <v>88.963059999999999</v>
      </c>
      <c r="D67">
        <v>4412.1536800000003</v>
      </c>
      <c r="E67"/>
      <c r="L67"/>
      <c r="M67"/>
      <c r="N67"/>
      <c r="O67"/>
      <c r="Q67"/>
      <c r="R67"/>
      <c r="S67"/>
      <c r="T67"/>
      <c r="U67"/>
      <c r="V67"/>
      <c r="W67"/>
      <c r="X67"/>
      <c r="Y67"/>
      <c r="Z67"/>
    </row>
    <row r="68" spans="1:26" ht="14.4" x14ac:dyDescent="0.3">
      <c r="A68">
        <v>44.09796</v>
      </c>
      <c r="B68">
        <v>103.95798000000001</v>
      </c>
      <c r="C68" s="5">
        <v>269.60676999999998</v>
      </c>
      <c r="D68">
        <v>1785.5420999999999</v>
      </c>
      <c r="E68"/>
      <c r="L68"/>
      <c r="M68"/>
      <c r="N68"/>
      <c r="O68"/>
      <c r="Q68"/>
      <c r="R68"/>
      <c r="S68"/>
      <c r="T68"/>
      <c r="U68"/>
      <c r="V68"/>
      <c r="W68"/>
      <c r="X68"/>
      <c r="Y68"/>
      <c r="Z68"/>
    </row>
    <row r="69" spans="1:26" ht="14.4" x14ac:dyDescent="0.3">
      <c r="A69">
        <v>0</v>
      </c>
      <c r="B69">
        <v>0</v>
      </c>
      <c r="C69" s="5">
        <v>49.287109999999998</v>
      </c>
      <c r="D69">
        <v>3019.88132</v>
      </c>
      <c r="E69"/>
      <c r="L69"/>
      <c r="M69"/>
      <c r="N69"/>
      <c r="O69"/>
      <c r="Q69"/>
      <c r="R69"/>
      <c r="S69"/>
      <c r="T69"/>
      <c r="U69"/>
      <c r="V69"/>
      <c r="W69"/>
      <c r="X69"/>
      <c r="Y69"/>
      <c r="Z69"/>
    </row>
    <row r="70" spans="1:26" ht="14.4" x14ac:dyDescent="0.3">
      <c r="A70">
        <v>220.32683</v>
      </c>
      <c r="B70">
        <v>0</v>
      </c>
      <c r="C70" s="5">
        <v>49.608899999999998</v>
      </c>
      <c r="D70">
        <v>1275.8940600000001</v>
      </c>
      <c r="E70"/>
      <c r="L70"/>
      <c r="M70"/>
      <c r="N70"/>
      <c r="O70"/>
      <c r="Q70"/>
      <c r="R70"/>
      <c r="S70"/>
      <c r="T70"/>
      <c r="U70"/>
      <c r="V70"/>
      <c r="W70"/>
      <c r="X70"/>
      <c r="Y70"/>
      <c r="Z70"/>
    </row>
    <row r="71" spans="1:26" ht="14.4" x14ac:dyDescent="0.3">
      <c r="A71">
        <v>46.678449999999998</v>
      </c>
      <c r="B71">
        <v>210.55680000000001</v>
      </c>
      <c r="C71" s="5">
        <v>669.57754</v>
      </c>
      <c r="D71">
        <v>3675.5228000000002</v>
      </c>
      <c r="E71"/>
      <c r="L71"/>
      <c r="M71"/>
      <c r="N71"/>
      <c r="O71"/>
      <c r="Q71"/>
      <c r="R71"/>
      <c r="S71"/>
      <c r="T71"/>
      <c r="U71"/>
      <c r="V71"/>
      <c r="W71"/>
      <c r="X71"/>
      <c r="Y71"/>
      <c r="Z71"/>
    </row>
    <row r="72" spans="1:26" ht="14.4" x14ac:dyDescent="0.3">
      <c r="A72">
        <v>0</v>
      </c>
      <c r="B72">
        <v>0</v>
      </c>
      <c r="C72" s="5">
        <v>47.565779999999997</v>
      </c>
      <c r="D72">
        <v>3178.3778000000002</v>
      </c>
      <c r="E72"/>
      <c r="L72"/>
      <c r="M72"/>
      <c r="N72"/>
      <c r="O72"/>
      <c r="Q72"/>
      <c r="R72"/>
      <c r="S72"/>
      <c r="T72"/>
      <c r="U72"/>
      <c r="V72"/>
      <c r="W72"/>
      <c r="X72"/>
      <c r="Y72"/>
      <c r="Z72"/>
    </row>
    <row r="73" spans="1:26" ht="14.4" x14ac:dyDescent="0.3">
      <c r="A73">
        <v>0</v>
      </c>
      <c r="B73">
        <v>106.6104</v>
      </c>
      <c r="C73" s="5">
        <v>235.63561000000001</v>
      </c>
      <c r="D73">
        <v>2166.9192899999998</v>
      </c>
      <c r="E73"/>
      <c r="L73"/>
      <c r="M73"/>
      <c r="N73"/>
      <c r="O73"/>
      <c r="Q73"/>
      <c r="R73"/>
      <c r="S73"/>
      <c r="T73"/>
      <c r="U73"/>
      <c r="V73"/>
      <c r="W73"/>
      <c r="X73"/>
      <c r="Y73"/>
      <c r="Z73"/>
    </row>
    <row r="74" spans="1:26" ht="14.4" x14ac:dyDescent="0.3">
      <c r="A74">
        <v>18.76285</v>
      </c>
      <c r="B74">
        <v>506.42173000000003</v>
      </c>
      <c r="C74" s="5">
        <v>154.82939999999999</v>
      </c>
      <c r="D74">
        <v>3277.8945699999999</v>
      </c>
      <c r="E74"/>
      <c r="L74"/>
      <c r="M74"/>
      <c r="N74"/>
      <c r="O74"/>
      <c r="Q74"/>
      <c r="R74"/>
      <c r="S74"/>
      <c r="T74"/>
      <c r="U74"/>
      <c r="V74"/>
      <c r="W74"/>
      <c r="X74"/>
      <c r="Y74"/>
      <c r="Z74"/>
    </row>
    <row r="75" spans="1:26" ht="14.4" x14ac:dyDescent="0.3">
      <c r="A75">
        <v>13.0442</v>
      </c>
      <c r="B75">
        <v>986.16480000000001</v>
      </c>
      <c r="C75" s="5">
        <v>237.02732</v>
      </c>
      <c r="D75">
        <v>3605.1590200000001</v>
      </c>
      <c r="E75"/>
      <c r="L75"/>
      <c r="M75"/>
      <c r="N75"/>
      <c r="O75"/>
      <c r="Q75"/>
      <c r="R75"/>
      <c r="S75"/>
      <c r="T75"/>
      <c r="U75"/>
      <c r="V75"/>
      <c r="W75"/>
      <c r="X75"/>
      <c r="Y75"/>
      <c r="Z75"/>
    </row>
    <row r="76" spans="1:26" ht="14.4" x14ac:dyDescent="0.3">
      <c r="A76">
        <v>427.29833000000002</v>
      </c>
      <c r="B76">
        <v>808.61622</v>
      </c>
      <c r="C76" s="5">
        <v>903.34829000000002</v>
      </c>
      <c r="D76">
        <v>5931.8518599999998</v>
      </c>
      <c r="E76"/>
      <c r="L76"/>
      <c r="M76"/>
      <c r="N76"/>
      <c r="O76"/>
      <c r="Q76"/>
      <c r="R76"/>
      <c r="S76"/>
      <c r="T76"/>
      <c r="U76"/>
      <c r="V76"/>
      <c r="W76"/>
      <c r="X76"/>
      <c r="Y76"/>
      <c r="Z76"/>
    </row>
    <row r="77" spans="1:26" ht="14.4" x14ac:dyDescent="0.3">
      <c r="A77">
        <v>406.84800000000001</v>
      </c>
      <c r="B77">
        <v>715.40826000000004</v>
      </c>
      <c r="C77" s="5">
        <v>284.32008999999999</v>
      </c>
      <c r="D77">
        <v>4562.4044999999996</v>
      </c>
      <c r="E77"/>
      <c r="L77"/>
      <c r="M77"/>
      <c r="N77"/>
      <c r="O77"/>
      <c r="Q77"/>
      <c r="R77"/>
      <c r="S77"/>
      <c r="T77"/>
      <c r="U77"/>
      <c r="V77"/>
      <c r="W77"/>
      <c r="X77"/>
      <c r="Y77"/>
      <c r="Z77"/>
    </row>
    <row r="78" spans="1:26" ht="14.4" x14ac:dyDescent="0.3">
      <c r="A78">
        <v>815.95554000000004</v>
      </c>
      <c r="B78">
        <v>195.51652999999999</v>
      </c>
      <c r="C78" s="5">
        <v>319.17392000000001</v>
      </c>
      <c r="D78">
        <v>3150.4105599999998</v>
      </c>
      <c r="E78"/>
      <c r="L78"/>
      <c r="M78"/>
      <c r="N78"/>
      <c r="O78"/>
      <c r="Q78"/>
      <c r="R78"/>
      <c r="S78"/>
      <c r="T78"/>
      <c r="U78"/>
      <c r="V78"/>
      <c r="W78"/>
      <c r="X78"/>
      <c r="Y78"/>
      <c r="Z78"/>
    </row>
    <row r="79" spans="1:26" ht="14.4" x14ac:dyDescent="0.3">
      <c r="A79">
        <v>157.04821999999999</v>
      </c>
      <c r="B79">
        <v>193.72457</v>
      </c>
      <c r="C79" s="5">
        <v>626.34</v>
      </c>
      <c r="D79">
        <v>3095.8894100000002</v>
      </c>
      <c r="E79"/>
      <c r="L79"/>
      <c r="M79"/>
      <c r="N79"/>
      <c r="O79"/>
      <c r="Q79"/>
      <c r="R79"/>
      <c r="S79"/>
      <c r="T79"/>
      <c r="U79"/>
      <c r="V79"/>
      <c r="W79"/>
      <c r="X79"/>
      <c r="Y79"/>
      <c r="Z79"/>
    </row>
    <row r="80" spans="1:26" ht="14.4" x14ac:dyDescent="0.3">
      <c r="A80">
        <v>0</v>
      </c>
      <c r="B80">
        <v>0</v>
      </c>
      <c r="C80" s="5">
        <v>62.006450000000001</v>
      </c>
      <c r="D80">
        <v>1786.01046</v>
      </c>
      <c r="E80"/>
      <c r="L80"/>
      <c r="M80"/>
      <c r="N80"/>
      <c r="O80"/>
      <c r="Q80"/>
      <c r="R80"/>
      <c r="S80"/>
      <c r="T80"/>
      <c r="U80"/>
      <c r="V80"/>
      <c r="W80"/>
      <c r="X80"/>
      <c r="Y80"/>
    </row>
    <row r="81" spans="1:25" ht="14.4" x14ac:dyDescent="0.3">
      <c r="A81">
        <v>12.660920000000001</v>
      </c>
      <c r="B81">
        <v>80.816000000000003</v>
      </c>
      <c r="C81" s="5">
        <v>147.80624</v>
      </c>
      <c r="D81">
        <v>2541.2499299999999</v>
      </c>
      <c r="E81"/>
      <c r="Q81"/>
      <c r="R81"/>
      <c r="S81"/>
      <c r="T81"/>
      <c r="U81"/>
      <c r="V81"/>
      <c r="W81"/>
      <c r="X81"/>
      <c r="Y81"/>
    </row>
    <row r="82" spans="1:25" ht="14.4" x14ac:dyDescent="0.3">
      <c r="A82">
        <v>0</v>
      </c>
      <c r="B82">
        <v>0</v>
      </c>
      <c r="C82" s="5">
        <v>72.059160000000006</v>
      </c>
      <c r="D82">
        <v>1712.8497199999999</v>
      </c>
      <c r="E82"/>
    </row>
    <row r="83" spans="1:25" ht="14.4" x14ac:dyDescent="0.3">
      <c r="A83">
        <v>0</v>
      </c>
      <c r="B83">
        <v>0</v>
      </c>
      <c r="C83" s="5">
        <v>6.41615</v>
      </c>
      <c r="D83">
        <v>1371.49404</v>
      </c>
      <c r="E83"/>
    </row>
    <row r="84" spans="1:25" ht="14.4" x14ac:dyDescent="0.3">
      <c r="A84">
        <v>0</v>
      </c>
      <c r="B84">
        <v>0</v>
      </c>
      <c r="C84" s="5">
        <v>80.135999999999996</v>
      </c>
      <c r="D84">
        <v>967.65</v>
      </c>
      <c r="E84"/>
    </row>
    <row r="85" spans="1:25" ht="14.4" x14ac:dyDescent="0.3">
      <c r="A85">
        <v>0</v>
      </c>
      <c r="B85">
        <v>0</v>
      </c>
      <c r="C85" s="5">
        <v>593.98094000000003</v>
      </c>
      <c r="D85">
        <v>2589.61834</v>
      </c>
      <c r="E85"/>
    </row>
    <row r="86" spans="1:25" ht="14.4" x14ac:dyDescent="0.3">
      <c r="A86">
        <v>312.55840000000001</v>
      </c>
      <c r="B86">
        <v>619.89682000000005</v>
      </c>
      <c r="C86" s="5">
        <v>319.22242</v>
      </c>
      <c r="D86">
        <v>3349.23911</v>
      </c>
      <c r="E86"/>
    </row>
    <row r="87" spans="1:25" ht="14.4" x14ac:dyDescent="0.3">
      <c r="A87">
        <v>0</v>
      </c>
      <c r="B87">
        <v>19.765750000000001</v>
      </c>
      <c r="C87" s="5">
        <v>39.775669999999998</v>
      </c>
      <c r="D87">
        <v>1385.3409999999999</v>
      </c>
      <c r="E87"/>
    </row>
    <row r="88" spans="1:25" ht="14.4" x14ac:dyDescent="0.3">
      <c r="A88">
        <v>0</v>
      </c>
      <c r="B88">
        <v>169.44396</v>
      </c>
      <c r="C88" s="5">
        <v>70.98366</v>
      </c>
      <c r="D88">
        <v>1471.6670300000001</v>
      </c>
      <c r="E88"/>
    </row>
    <row r="89" spans="1:25" ht="14.4" x14ac:dyDescent="0.3">
      <c r="A89">
        <v>0</v>
      </c>
      <c r="B89">
        <v>0</v>
      </c>
      <c r="C89" s="5">
        <v>42.6265</v>
      </c>
      <c r="D89">
        <v>729.12654999999995</v>
      </c>
      <c r="E89"/>
    </row>
    <row r="90" spans="1:25" ht="14.4" x14ac:dyDescent="0.3">
      <c r="A90">
        <v>0</v>
      </c>
      <c r="B90">
        <v>26.621759999999998</v>
      </c>
      <c r="C90" s="5">
        <v>233.62164000000001</v>
      </c>
      <c r="D90">
        <v>914.77242999999999</v>
      </c>
      <c r="E90"/>
    </row>
    <row r="91" spans="1:25" ht="14.4" x14ac:dyDescent="0.3">
      <c r="A91">
        <v>9.91282</v>
      </c>
      <c r="B91">
        <v>0</v>
      </c>
      <c r="C91" s="5">
        <v>238.31244000000001</v>
      </c>
      <c r="D91">
        <v>2117.2669000000001</v>
      </c>
      <c r="E91"/>
    </row>
    <row r="92" spans="1:25" ht="14.4" x14ac:dyDescent="0.3">
      <c r="A92">
        <v>0</v>
      </c>
      <c r="B92">
        <v>926.87738000000002</v>
      </c>
      <c r="C92" s="5">
        <v>25.253799999999998</v>
      </c>
      <c r="D92">
        <v>4522.9406499999996</v>
      </c>
      <c r="E92"/>
    </row>
    <row r="93" spans="1:25" ht="14.4" x14ac:dyDescent="0.3">
      <c r="A93">
        <v>446.42</v>
      </c>
      <c r="B93">
        <v>96.292159999999996</v>
      </c>
      <c r="C93" s="5">
        <v>37.608960000000003</v>
      </c>
      <c r="D93">
        <v>1433.9886799999999</v>
      </c>
      <c r="E93"/>
    </row>
    <row r="94" spans="1:25" ht="14.4" x14ac:dyDescent="0.3">
      <c r="A94">
        <v>78.948869999999999</v>
      </c>
      <c r="B94">
        <v>516.59946000000002</v>
      </c>
      <c r="C94" s="5">
        <v>616.74324999999999</v>
      </c>
      <c r="D94">
        <v>3506.8046399999998</v>
      </c>
      <c r="E94"/>
    </row>
    <row r="95" spans="1:25" ht="14.4" x14ac:dyDescent="0.3">
      <c r="A95">
        <v>0</v>
      </c>
      <c r="B95">
        <v>0</v>
      </c>
      <c r="C95" s="5">
        <v>253.73997</v>
      </c>
      <c r="D95">
        <v>1838.1184000000001</v>
      </c>
      <c r="E95"/>
    </row>
    <row r="96" spans="1:25" ht="14.4" x14ac:dyDescent="0.3">
      <c r="A96">
        <v>0</v>
      </c>
      <c r="B96">
        <v>701.35353999999995</v>
      </c>
      <c r="C96" s="5">
        <v>0</v>
      </c>
      <c r="D96">
        <v>4642.3973599999999</v>
      </c>
      <c r="E96"/>
    </row>
    <row r="97" spans="1:5" ht="14.4" x14ac:dyDescent="0.3">
      <c r="A97">
        <v>39.951599999999999</v>
      </c>
      <c r="B97">
        <v>0</v>
      </c>
      <c r="C97" s="5">
        <v>53.765569999999997</v>
      </c>
      <c r="D97">
        <v>2924.8100300000001</v>
      </c>
      <c r="E97"/>
    </row>
    <row r="98" spans="1:5" ht="14.4" x14ac:dyDescent="0.3">
      <c r="A98">
        <v>434.39798999999999</v>
      </c>
      <c r="B98">
        <v>18.02619</v>
      </c>
      <c r="C98" s="5">
        <v>70.050920000000005</v>
      </c>
      <c r="D98">
        <v>2528.5286999999998</v>
      </c>
      <c r="E98"/>
    </row>
    <row r="99" spans="1:5" ht="14.4" x14ac:dyDescent="0.3">
      <c r="A99">
        <v>0</v>
      </c>
      <c r="B99">
        <v>86.116799999999998</v>
      </c>
      <c r="C99" s="5">
        <v>1547.1822099999999</v>
      </c>
      <c r="D99">
        <v>7246.6844199999996</v>
      </c>
      <c r="E99"/>
    </row>
    <row r="100" spans="1:5" ht="14.4" x14ac:dyDescent="0.3">
      <c r="A100">
        <v>0</v>
      </c>
      <c r="B100">
        <v>0</v>
      </c>
      <c r="C100" s="5">
        <v>0</v>
      </c>
      <c r="D100">
        <v>1737.5150000000001</v>
      </c>
      <c r="E100"/>
    </row>
    <row r="101" spans="1:5" ht="14.4" x14ac:dyDescent="0.3">
      <c r="A101">
        <v>283.17728</v>
      </c>
      <c r="B101">
        <v>0</v>
      </c>
      <c r="C101" s="5">
        <v>57.442839999999997</v>
      </c>
      <c r="D101">
        <v>2714.1240200000002</v>
      </c>
      <c r="E101"/>
    </row>
    <row r="102" spans="1:5" ht="14.4" x14ac:dyDescent="0.3">
      <c r="A102">
        <v>1223.9729500000001</v>
      </c>
      <c r="B102">
        <v>1058.81744</v>
      </c>
      <c r="C102" s="5">
        <v>314.80367999999999</v>
      </c>
      <c r="D102">
        <v>7300.57096</v>
      </c>
      <c r="E102"/>
    </row>
    <row r="103" spans="1:5" ht="14.4" x14ac:dyDescent="0.3">
      <c r="A103">
        <v>31.6875</v>
      </c>
      <c r="B103">
        <v>75.555840000000003</v>
      </c>
      <c r="C103" s="5">
        <v>273.98833999999999</v>
      </c>
      <c r="D103">
        <v>2762.2193200000002</v>
      </c>
      <c r="E103"/>
    </row>
    <row r="104" spans="1:5" ht="14.4" x14ac:dyDescent="0.3">
      <c r="A104">
        <v>0</v>
      </c>
      <c r="B104">
        <v>0</v>
      </c>
      <c r="C104" s="5">
        <v>23.625599999999999</v>
      </c>
      <c r="D104">
        <v>880.14043000000004</v>
      </c>
      <c r="E104"/>
    </row>
    <row r="105" spans="1:5" ht="14.4" x14ac:dyDescent="0.3">
      <c r="A105">
        <v>0</v>
      </c>
      <c r="B105">
        <v>0</v>
      </c>
      <c r="C105" s="5">
        <v>58.249690000000001</v>
      </c>
      <c r="D105">
        <v>1785.8904500000001</v>
      </c>
      <c r="E105"/>
    </row>
    <row r="106" spans="1:5" ht="14.4" x14ac:dyDescent="0.3">
      <c r="A106">
        <v>79.345010000000002</v>
      </c>
      <c r="B106">
        <v>268.76684</v>
      </c>
      <c r="C106" s="5">
        <v>110.83750999999999</v>
      </c>
      <c r="D106">
        <v>3110.5932200000002</v>
      </c>
      <c r="E106"/>
    </row>
    <row r="107" spans="1:5" ht="14.4" x14ac:dyDescent="0.3">
      <c r="A107">
        <v>35.162399999999998</v>
      </c>
      <c r="B107">
        <v>24.477409999999999</v>
      </c>
      <c r="C107" s="5">
        <v>8.8519900000000007</v>
      </c>
      <c r="D107">
        <v>2021.54945</v>
      </c>
      <c r="E107"/>
    </row>
    <row r="108" spans="1:5" ht="14.4" x14ac:dyDescent="0.3">
      <c r="A108">
        <v>1056.9572900000001</v>
      </c>
      <c r="B108">
        <v>69.838769999999997</v>
      </c>
      <c r="C108" s="5">
        <v>0</v>
      </c>
      <c r="D108">
        <v>3199.32062</v>
      </c>
      <c r="E108"/>
    </row>
    <row r="109" spans="1:5" ht="14.4" x14ac:dyDescent="0.3">
      <c r="A109">
        <v>0</v>
      </c>
      <c r="B109">
        <v>194.53440000000001</v>
      </c>
      <c r="C109" s="5">
        <v>347.39301999999998</v>
      </c>
      <c r="D109">
        <v>4419.7708000000002</v>
      </c>
      <c r="E109"/>
    </row>
    <row r="110" spans="1:5" ht="14.4" x14ac:dyDescent="0.3">
      <c r="A110">
        <v>221.62649999999999</v>
      </c>
      <c r="B110">
        <v>1210.50353</v>
      </c>
      <c r="C110" s="5">
        <v>695.87594999999999</v>
      </c>
      <c r="D110">
        <v>6166.4328800000003</v>
      </c>
      <c r="E110"/>
    </row>
    <row r="111" spans="1:5" ht="14.4" x14ac:dyDescent="0.3">
      <c r="A111">
        <v>160.26249999999999</v>
      </c>
      <c r="B111">
        <v>39.582659999999997</v>
      </c>
      <c r="C111" s="5">
        <v>532.87167999999997</v>
      </c>
      <c r="D111">
        <v>2014.6445699999999</v>
      </c>
      <c r="E111"/>
    </row>
    <row r="112" spans="1:5" ht="14.4" x14ac:dyDescent="0.3">
      <c r="A112">
        <v>1109.78244</v>
      </c>
      <c r="B112">
        <v>120.23396</v>
      </c>
      <c r="C112" s="5">
        <v>389.57105000000001</v>
      </c>
      <c r="D112">
        <v>4242.6038799999997</v>
      </c>
      <c r="E112"/>
    </row>
    <row r="113" spans="1:5" ht="14.4" x14ac:dyDescent="0.3">
      <c r="A113">
        <v>264.75718000000001</v>
      </c>
      <c r="B113">
        <v>916.52539000000002</v>
      </c>
      <c r="C113" s="5">
        <v>144.22605999999999</v>
      </c>
      <c r="D113">
        <v>2626.9231199999999</v>
      </c>
      <c r="E113"/>
    </row>
    <row r="114" spans="1:5" ht="14.4" x14ac:dyDescent="0.3">
      <c r="A114">
        <v>0</v>
      </c>
      <c r="B114">
        <v>292.10223999999999</v>
      </c>
      <c r="C114" s="5">
        <v>61.027200000000001</v>
      </c>
      <c r="D114">
        <v>2278.8022099999998</v>
      </c>
      <c r="E114"/>
    </row>
    <row r="115" spans="1:5" ht="14.4" x14ac:dyDescent="0.3">
      <c r="A115">
        <v>0</v>
      </c>
      <c r="B115">
        <v>0</v>
      </c>
      <c r="C115" s="5">
        <v>8.3033199999999994</v>
      </c>
      <c r="D115">
        <v>1252.9242200000001</v>
      </c>
      <c r="E115"/>
    </row>
    <row r="116" spans="1:5" ht="14.4" x14ac:dyDescent="0.3">
      <c r="A116">
        <v>32.552729999999997</v>
      </c>
      <c r="B116">
        <v>655.07000000000005</v>
      </c>
      <c r="C116" s="5">
        <v>260.17102999999997</v>
      </c>
      <c r="D116">
        <v>3465.8256500000002</v>
      </c>
      <c r="E116"/>
    </row>
    <row r="117" spans="1:5" ht="14.4" x14ac:dyDescent="0.3">
      <c r="A117">
        <v>395.99840999999998</v>
      </c>
      <c r="B117">
        <v>214.09823</v>
      </c>
      <c r="C117" s="5">
        <v>612.20780000000002</v>
      </c>
      <c r="D117">
        <v>3518.8325</v>
      </c>
      <c r="E117"/>
    </row>
    <row r="118" spans="1:5" ht="14.4" x14ac:dyDescent="0.3">
      <c r="A118">
        <v>0</v>
      </c>
      <c r="B118">
        <v>452.44263000000001</v>
      </c>
      <c r="C118" s="5">
        <v>10.736800000000001</v>
      </c>
      <c r="D118">
        <v>2357.3080599999998</v>
      </c>
      <c r="E118"/>
    </row>
    <row r="119" spans="1:5" ht="14.4" x14ac:dyDescent="0.3">
      <c r="A119">
        <v>0</v>
      </c>
      <c r="B119">
        <v>0</v>
      </c>
      <c r="C119" s="5">
        <v>705.44165999999996</v>
      </c>
      <c r="D119">
        <v>4861.65517</v>
      </c>
      <c r="E119"/>
    </row>
    <row r="120" spans="1:5" ht="14.4" x14ac:dyDescent="0.3">
      <c r="A120">
        <v>0</v>
      </c>
      <c r="B120">
        <v>745.67219999999998</v>
      </c>
      <c r="C120" s="5">
        <v>45.979649999999999</v>
      </c>
      <c r="D120">
        <v>3183.19544</v>
      </c>
      <c r="E120"/>
    </row>
    <row r="121" spans="1:5" ht="14.4" x14ac:dyDescent="0.3">
      <c r="A121">
        <v>0</v>
      </c>
      <c r="B121">
        <v>0</v>
      </c>
      <c r="C121" s="5">
        <v>0</v>
      </c>
      <c r="D121">
        <v>1546.8632700000001</v>
      </c>
      <c r="E121"/>
    </row>
    <row r="122" spans="1:5" ht="14.4" x14ac:dyDescent="0.3">
      <c r="A122">
        <v>0</v>
      </c>
      <c r="B122">
        <v>0</v>
      </c>
      <c r="C122" s="5">
        <v>116.53323</v>
      </c>
      <c r="D122">
        <v>1893.1839299999999</v>
      </c>
      <c r="E122"/>
    </row>
    <row r="123" spans="1:5" ht="14.4" x14ac:dyDescent="0.3">
      <c r="A123">
        <v>1007.59402</v>
      </c>
      <c r="B123">
        <v>436.58267000000001</v>
      </c>
      <c r="C123" s="5">
        <v>399.39785999999998</v>
      </c>
      <c r="D123">
        <v>7056.1243100000002</v>
      </c>
      <c r="E123"/>
    </row>
    <row r="124" spans="1:5" ht="14.4" x14ac:dyDescent="0.3">
      <c r="A124">
        <v>671.31791999999996</v>
      </c>
      <c r="B124">
        <v>39.448500000000003</v>
      </c>
      <c r="C124" s="5">
        <v>15.1343</v>
      </c>
      <c r="D124">
        <v>3971.7897400000002</v>
      </c>
      <c r="E124"/>
    </row>
    <row r="125" spans="1:5" ht="14.4" x14ac:dyDescent="0.3">
      <c r="A125">
        <v>0</v>
      </c>
      <c r="B125">
        <v>1150.86931</v>
      </c>
      <c r="C125" s="5">
        <v>79.836070000000007</v>
      </c>
      <c r="D125">
        <v>3287.2322199999999</v>
      </c>
      <c r="E125"/>
    </row>
    <row r="126" spans="1:5" ht="14.4" x14ac:dyDescent="0.3">
      <c r="A126">
        <v>22.48282</v>
      </c>
      <c r="B126">
        <v>25.773800000000001</v>
      </c>
      <c r="C126" s="5">
        <v>611.34</v>
      </c>
      <c r="D126">
        <v>4624.9730600000003</v>
      </c>
      <c r="E126"/>
    </row>
    <row r="127" spans="1:5" ht="14.4" x14ac:dyDescent="0.3">
      <c r="A127">
        <v>573.71496000000002</v>
      </c>
      <c r="B127">
        <v>34.222929999999998</v>
      </c>
      <c r="C127" s="5">
        <v>103.29935</v>
      </c>
      <c r="D127">
        <v>2395.6235700000002</v>
      </c>
      <c r="E127"/>
    </row>
    <row r="128" spans="1:5" ht="14.4" x14ac:dyDescent="0.3">
      <c r="A128">
        <v>445.14690000000002</v>
      </c>
      <c r="B128">
        <v>446.76571000000001</v>
      </c>
      <c r="C128" s="5">
        <v>132.05089000000001</v>
      </c>
      <c r="D128">
        <v>2578.6735899999999</v>
      </c>
      <c r="E128"/>
    </row>
    <row r="129" spans="1:5" ht="14.4" x14ac:dyDescent="0.3">
      <c r="A129">
        <v>0</v>
      </c>
      <c r="B129">
        <v>1702.16426</v>
      </c>
      <c r="C129" s="5">
        <v>61.390680000000003</v>
      </c>
      <c r="D129">
        <v>6783.2086799999997</v>
      </c>
      <c r="E129"/>
    </row>
    <row r="130" spans="1:5" ht="14.4" x14ac:dyDescent="0.3">
      <c r="A130">
        <v>0</v>
      </c>
      <c r="B130">
        <v>0</v>
      </c>
      <c r="C130" s="5">
        <v>0</v>
      </c>
      <c r="D130">
        <v>966.76292999999998</v>
      </c>
      <c r="E130"/>
    </row>
    <row r="131" spans="1:5" ht="14.4" x14ac:dyDescent="0.3">
      <c r="A131">
        <v>0</v>
      </c>
      <c r="B131">
        <v>0</v>
      </c>
      <c r="C131" s="5">
        <v>93.666480000000007</v>
      </c>
      <c r="D131">
        <v>1295.88328</v>
      </c>
      <c r="E131"/>
    </row>
    <row r="132" spans="1:5" ht="14.4" x14ac:dyDescent="0.3">
      <c r="A132">
        <v>0</v>
      </c>
      <c r="B132">
        <v>13.011699999999999</v>
      </c>
      <c r="C132" s="5">
        <v>25.974</v>
      </c>
      <c r="D132">
        <v>4662.29763</v>
      </c>
      <c r="E132"/>
    </row>
    <row r="133" spans="1:5" ht="14.4" x14ac:dyDescent="0.3">
      <c r="A133">
        <v>500.21803</v>
      </c>
      <c r="B133">
        <v>3499.5609599999998</v>
      </c>
      <c r="C133" s="5">
        <v>60.328800000000001</v>
      </c>
      <c r="D133">
        <v>6343.7906400000002</v>
      </c>
      <c r="E133"/>
    </row>
    <row r="134" spans="1:5" ht="14.4" x14ac:dyDescent="0.3">
      <c r="A134">
        <v>0</v>
      </c>
      <c r="B134">
        <v>766.81799999999998</v>
      </c>
      <c r="C134" s="5">
        <v>0</v>
      </c>
      <c r="D134">
        <v>2431.1501899999998</v>
      </c>
      <c r="E134"/>
    </row>
    <row r="135" spans="1:5" ht="14.4" x14ac:dyDescent="0.3">
      <c r="A135">
        <v>399.68732999999997</v>
      </c>
      <c r="B135">
        <v>0</v>
      </c>
      <c r="C135" s="5">
        <v>31.31306</v>
      </c>
      <c r="D135">
        <v>1713.6417300000001</v>
      </c>
      <c r="E135"/>
    </row>
    <row r="136" spans="1:5" ht="14.4" x14ac:dyDescent="0.3">
      <c r="A136">
        <v>31.11975</v>
      </c>
      <c r="B136">
        <v>543.82781999999997</v>
      </c>
      <c r="C136" s="5">
        <v>191.98925</v>
      </c>
      <c r="D136">
        <v>1941.02458</v>
      </c>
      <c r="E136"/>
    </row>
    <row r="137" spans="1:5" ht="14.4" x14ac:dyDescent="0.3">
      <c r="A137">
        <v>0</v>
      </c>
      <c r="B137">
        <v>0</v>
      </c>
      <c r="C137" s="5">
        <v>61.859020000000001</v>
      </c>
      <c r="D137">
        <v>632.23672999999997</v>
      </c>
      <c r="E137"/>
    </row>
    <row r="138" spans="1:5" ht="14.4" x14ac:dyDescent="0.3">
      <c r="A138">
        <v>0</v>
      </c>
      <c r="B138">
        <v>0</v>
      </c>
      <c r="C138" s="5">
        <v>0</v>
      </c>
      <c r="D138">
        <v>1591.1015600000001</v>
      </c>
      <c r="E138"/>
    </row>
    <row r="139" spans="1:5" ht="14.4" x14ac:dyDescent="0.3">
      <c r="A139">
        <v>1127.0817999999999</v>
      </c>
      <c r="B139">
        <v>192.64293000000001</v>
      </c>
      <c r="C139" s="5">
        <v>336.54286000000002</v>
      </c>
      <c r="D139">
        <v>3081.0217499999999</v>
      </c>
      <c r="E139"/>
    </row>
    <row r="140" spans="1:5" ht="14.4" x14ac:dyDescent="0.3">
      <c r="A140">
        <v>0</v>
      </c>
      <c r="B140">
        <v>0</v>
      </c>
      <c r="C140" s="5">
        <v>159.61806999999999</v>
      </c>
      <c r="D140">
        <v>1562.59196</v>
      </c>
      <c r="E140"/>
    </row>
    <row r="141" spans="1:5" ht="14.4" x14ac:dyDescent="0.3">
      <c r="A141">
        <v>0</v>
      </c>
      <c r="B141">
        <v>0</v>
      </c>
      <c r="C141" s="5">
        <v>0</v>
      </c>
      <c r="D141">
        <v>375.65899000000002</v>
      </c>
      <c r="E141"/>
    </row>
    <row r="142" spans="1:5" ht="14.4" x14ac:dyDescent="0.3">
      <c r="A142">
        <v>0</v>
      </c>
      <c r="B142">
        <v>0</v>
      </c>
      <c r="C142" s="5">
        <v>0</v>
      </c>
      <c r="D142">
        <v>2416.9718400000002</v>
      </c>
      <c r="E142"/>
    </row>
    <row r="143" spans="1:5" ht="14.4" x14ac:dyDescent="0.3">
      <c r="A143">
        <v>314.73021999999997</v>
      </c>
      <c r="B143">
        <v>645.47199999999998</v>
      </c>
      <c r="C143" s="5">
        <v>331.63105000000002</v>
      </c>
      <c r="D143">
        <v>3363.4615100000001</v>
      </c>
      <c r="E143"/>
    </row>
    <row r="144" spans="1:5" ht="14.4" x14ac:dyDescent="0.3">
      <c r="A144">
        <v>1484.15462</v>
      </c>
      <c r="B144">
        <v>452.61840000000001</v>
      </c>
      <c r="C144" s="5">
        <v>174.90502000000001</v>
      </c>
      <c r="D144">
        <v>5304.3593600000004</v>
      </c>
      <c r="E144"/>
    </row>
    <row r="145" spans="1:5" ht="14.4" x14ac:dyDescent="0.3">
      <c r="A145">
        <v>40.625929999999997</v>
      </c>
      <c r="B145">
        <v>3061.7626599999999</v>
      </c>
      <c r="C145" s="5">
        <v>123.01098</v>
      </c>
      <c r="D145">
        <v>6061.4165300000004</v>
      </c>
      <c r="E145"/>
    </row>
    <row r="146" spans="1:5" ht="14.4" x14ac:dyDescent="0.3">
      <c r="A146">
        <v>69.344160000000002</v>
      </c>
      <c r="B146">
        <v>0</v>
      </c>
      <c r="C146" s="5">
        <v>111.73568</v>
      </c>
      <c r="D146">
        <v>3242.6408000000001</v>
      </c>
      <c r="E146"/>
    </row>
    <row r="147" spans="1:5" ht="14.4" x14ac:dyDescent="0.3">
      <c r="A147">
        <v>153.42731000000001</v>
      </c>
      <c r="B147">
        <v>1092.1063200000001</v>
      </c>
      <c r="C147" s="5">
        <v>571.07992999999999</v>
      </c>
      <c r="D147">
        <v>4741.8964599999999</v>
      </c>
      <c r="E147"/>
    </row>
    <row r="148" spans="1:5" ht="14.4" x14ac:dyDescent="0.3">
      <c r="A148">
        <v>609.30961000000002</v>
      </c>
      <c r="B148">
        <v>1114.8949399999999</v>
      </c>
      <c r="C148" s="5">
        <v>621.54516000000001</v>
      </c>
      <c r="D148">
        <v>6768.9109600000002</v>
      </c>
      <c r="E148"/>
    </row>
    <row r="149" spans="1:5" ht="14.4" x14ac:dyDescent="0.3">
      <c r="A149">
        <v>68.767610000000005</v>
      </c>
      <c r="B149">
        <v>59.876539999999999</v>
      </c>
      <c r="C149" s="5">
        <v>293.58812999999998</v>
      </c>
      <c r="D149">
        <v>5859.0586800000001</v>
      </c>
      <c r="E149"/>
    </row>
    <row r="150" spans="1:5" ht="14.4" x14ac:dyDescent="0.3">
      <c r="A150">
        <v>0</v>
      </c>
      <c r="B150">
        <v>0</v>
      </c>
      <c r="C150" s="5">
        <v>84.080579999999998</v>
      </c>
      <c r="D150">
        <v>1240.8628200000001</v>
      </c>
      <c r="E150"/>
    </row>
    <row r="151" spans="1:5" ht="14.4" x14ac:dyDescent="0.3">
      <c r="A151">
        <v>61.019919999999999</v>
      </c>
      <c r="B151">
        <v>101.764</v>
      </c>
      <c r="C151" s="5">
        <v>151.67083</v>
      </c>
      <c r="D151">
        <v>1516.4803099999999</v>
      </c>
      <c r="E151"/>
    </row>
    <row r="152" spans="1:5" ht="14.4" x14ac:dyDescent="0.3">
      <c r="A152">
        <v>17.14284</v>
      </c>
      <c r="B152">
        <v>105.5912</v>
      </c>
      <c r="C152" s="5">
        <v>93.350399999999993</v>
      </c>
      <c r="D152">
        <v>1654.06736</v>
      </c>
      <c r="E152"/>
    </row>
    <row r="153" spans="1:5" ht="14.4" x14ac:dyDescent="0.3">
      <c r="A153">
        <v>52.421199999999999</v>
      </c>
      <c r="B153">
        <v>0</v>
      </c>
      <c r="C153" s="5">
        <v>23.961600000000001</v>
      </c>
      <c r="D153">
        <v>670.14386000000002</v>
      </c>
      <c r="E153"/>
    </row>
    <row r="154" spans="1:5" ht="14.4" x14ac:dyDescent="0.3">
      <c r="A154">
        <v>0</v>
      </c>
      <c r="B154">
        <v>0</v>
      </c>
      <c r="C154" s="5">
        <v>266.10363000000001</v>
      </c>
      <c r="D154">
        <v>4552.3312100000003</v>
      </c>
      <c r="E154"/>
    </row>
    <row r="155" spans="1:5" ht="14.4" x14ac:dyDescent="0.3">
      <c r="A155">
        <v>2.8621300000000001</v>
      </c>
      <c r="B155">
        <v>612.67460000000005</v>
      </c>
      <c r="C155" s="5">
        <v>193.40746999999999</v>
      </c>
      <c r="D155">
        <v>3036.4313499999998</v>
      </c>
      <c r="E155"/>
    </row>
    <row r="156" spans="1:5" ht="14.4" x14ac:dyDescent="0.3">
      <c r="A156">
        <v>0</v>
      </c>
      <c r="B156">
        <v>1070.18208</v>
      </c>
      <c r="C156" s="5">
        <v>241.19738000000001</v>
      </c>
      <c r="D156">
        <v>3551.79765</v>
      </c>
      <c r="E156"/>
    </row>
    <row r="157" spans="1:5" ht="14.4" x14ac:dyDescent="0.3">
      <c r="A157">
        <v>301.88402000000002</v>
      </c>
      <c r="B157">
        <v>58.738939999999999</v>
      </c>
      <c r="C157" s="5">
        <v>757.15341999999998</v>
      </c>
      <c r="D157">
        <v>2777.75747</v>
      </c>
      <c r="E157"/>
    </row>
    <row r="158" spans="1:5" ht="14.4" x14ac:dyDescent="0.3">
      <c r="A158">
        <v>16.14573</v>
      </c>
      <c r="B158">
        <v>0</v>
      </c>
      <c r="C158" s="5">
        <v>485.77602999999999</v>
      </c>
      <c r="D158">
        <v>1431.9608599999999</v>
      </c>
      <c r="E158"/>
    </row>
    <row r="159" spans="1:5" ht="14.4" x14ac:dyDescent="0.3">
      <c r="A159">
        <v>111.56288000000001</v>
      </c>
      <c r="B159">
        <v>0</v>
      </c>
      <c r="C159" s="5">
        <v>14.238720000000001</v>
      </c>
      <c r="D159">
        <v>1145.18768</v>
      </c>
      <c r="E159"/>
    </row>
    <row r="160" spans="1:5" ht="14.4" x14ac:dyDescent="0.3">
      <c r="A160">
        <v>0</v>
      </c>
      <c r="B160">
        <v>522.28711999999996</v>
      </c>
      <c r="C160" s="5">
        <v>111.09168</v>
      </c>
      <c r="D160">
        <v>2116.5402300000001</v>
      </c>
      <c r="E160"/>
    </row>
    <row r="161" spans="1:5" ht="14.4" x14ac:dyDescent="0.3">
      <c r="A161">
        <v>134.98367999999999</v>
      </c>
      <c r="B161">
        <v>12.7491</v>
      </c>
      <c r="C161" s="5">
        <v>29.913180000000001</v>
      </c>
      <c r="D161">
        <v>3681.8341</v>
      </c>
      <c r="E161"/>
    </row>
    <row r="162" spans="1:5" ht="14.4" x14ac:dyDescent="0.3">
      <c r="A162">
        <v>0</v>
      </c>
      <c r="B162">
        <v>112.0848</v>
      </c>
      <c r="C162" s="5">
        <v>0</v>
      </c>
      <c r="D162">
        <v>1757.83158</v>
      </c>
      <c r="E162"/>
    </row>
    <row r="163" spans="1:5" ht="14.4" x14ac:dyDescent="0.3">
      <c r="A163">
        <v>0</v>
      </c>
      <c r="B163">
        <v>583.43017999999995</v>
      </c>
      <c r="C163" s="5">
        <v>561.50256999999999</v>
      </c>
      <c r="D163">
        <v>3370.2786599999999</v>
      </c>
      <c r="E163"/>
    </row>
    <row r="164" spans="1:5" ht="14.4" x14ac:dyDescent="0.3">
      <c r="A164">
        <v>0</v>
      </c>
      <c r="B164">
        <v>0</v>
      </c>
      <c r="C164" s="5">
        <v>94.241020000000006</v>
      </c>
      <c r="D164">
        <v>3180.2791200000001</v>
      </c>
      <c r="E164"/>
    </row>
    <row r="165" spans="1:5" ht="14.4" x14ac:dyDescent="0.3">
      <c r="A165">
        <v>0</v>
      </c>
      <c r="B165">
        <v>1058.39212</v>
      </c>
      <c r="C165" s="5">
        <v>88.83</v>
      </c>
      <c r="D165">
        <v>3822.9675099999999</v>
      </c>
      <c r="E165"/>
    </row>
    <row r="166" spans="1:5" ht="14.4" x14ac:dyDescent="0.3">
      <c r="A166">
        <v>82.267470000000003</v>
      </c>
      <c r="B166">
        <v>935.23749999999995</v>
      </c>
      <c r="C166" s="5">
        <v>1317.4283499999999</v>
      </c>
      <c r="D166">
        <v>4764.7563899999996</v>
      </c>
      <c r="E166"/>
    </row>
    <row r="167" spans="1:5" ht="14.4" x14ac:dyDescent="0.3">
      <c r="A167">
        <v>0</v>
      </c>
      <c r="B167">
        <v>0</v>
      </c>
      <c r="C167" s="5">
        <v>12.071870000000001</v>
      </c>
      <c r="D167">
        <v>1712.2392400000001</v>
      </c>
      <c r="E167"/>
    </row>
    <row r="168" spans="1:5" ht="14.4" x14ac:dyDescent="0.3">
      <c r="A168">
        <v>0</v>
      </c>
      <c r="B168">
        <v>0</v>
      </c>
      <c r="C168" s="5">
        <v>0</v>
      </c>
      <c r="D168">
        <v>1012.20063</v>
      </c>
      <c r="E168"/>
    </row>
    <row r="169" spans="1:5" ht="14.4" x14ac:dyDescent="0.3">
      <c r="A169">
        <v>0</v>
      </c>
      <c r="B169">
        <v>654.72756000000004</v>
      </c>
      <c r="C169" s="5">
        <v>101.42255</v>
      </c>
      <c r="D169">
        <v>2999.4151099999999</v>
      </c>
      <c r="E169"/>
    </row>
    <row r="170" spans="1:5" ht="14.4" x14ac:dyDescent="0.3">
      <c r="A170">
        <v>26.298999999999999</v>
      </c>
      <c r="B170">
        <v>291.63735000000003</v>
      </c>
      <c r="C170" s="5">
        <v>207.40351000000001</v>
      </c>
      <c r="D170">
        <v>2151.7399500000001</v>
      </c>
      <c r="E170"/>
    </row>
    <row r="171" spans="1:5" ht="14.4" x14ac:dyDescent="0.3">
      <c r="A171">
        <v>0</v>
      </c>
      <c r="B171">
        <v>3805.4486700000002</v>
      </c>
      <c r="C171" s="5">
        <v>790.76104999999995</v>
      </c>
      <c r="D171">
        <v>8756.0480299999999</v>
      </c>
      <c r="E171"/>
    </row>
    <row r="172" spans="1:5" ht="14.4" x14ac:dyDescent="0.3">
      <c r="A172">
        <v>0</v>
      </c>
      <c r="B172">
        <v>0</v>
      </c>
      <c r="C172" s="5">
        <v>49.650509999999997</v>
      </c>
      <c r="D172">
        <v>1252.84824</v>
      </c>
      <c r="E172"/>
    </row>
    <row r="173" spans="1:5" ht="14.4" x14ac:dyDescent="0.3">
      <c r="A173">
        <v>0</v>
      </c>
      <c r="B173">
        <v>3.2408999999999999</v>
      </c>
      <c r="C173" s="5">
        <v>14.9925</v>
      </c>
      <c r="D173">
        <v>1431.84166</v>
      </c>
      <c r="E173"/>
    </row>
    <row r="174" spans="1:5" ht="14.4" x14ac:dyDescent="0.3">
      <c r="A174">
        <v>402.78989000000001</v>
      </c>
      <c r="B174">
        <v>220.26567</v>
      </c>
      <c r="C174" s="5">
        <v>599.81714999999997</v>
      </c>
      <c r="D174">
        <v>3548.0080600000001</v>
      </c>
      <c r="E174"/>
    </row>
    <row r="175" spans="1:5" ht="14.4" x14ac:dyDescent="0.3">
      <c r="A175">
        <v>120.86754999999999</v>
      </c>
      <c r="B175">
        <v>715.06649000000004</v>
      </c>
      <c r="C175" s="5">
        <v>0</v>
      </c>
      <c r="D175">
        <v>3396.70154</v>
      </c>
      <c r="E175"/>
    </row>
    <row r="176" spans="1:5" ht="14.4" x14ac:dyDescent="0.3">
      <c r="A176">
        <v>15.466049999999999</v>
      </c>
      <c r="B176">
        <v>0</v>
      </c>
      <c r="C176" s="5">
        <v>484.90323999999998</v>
      </c>
      <c r="D176">
        <v>2986.9546099999998</v>
      </c>
      <c r="E176"/>
    </row>
    <row r="177" spans="1:5" ht="14.4" x14ac:dyDescent="0.3">
      <c r="A177">
        <v>0</v>
      </c>
      <c r="B177">
        <v>660.91350999999997</v>
      </c>
      <c r="C177" s="5">
        <v>211.00417999999999</v>
      </c>
      <c r="D177">
        <v>2617.7980200000002</v>
      </c>
      <c r="E177"/>
    </row>
    <row r="178" spans="1:5" ht="14.4" x14ac:dyDescent="0.3">
      <c r="A178">
        <v>0</v>
      </c>
      <c r="B178">
        <v>0</v>
      </c>
      <c r="C178" s="5">
        <v>0</v>
      </c>
      <c r="D178">
        <v>643.72613000000001</v>
      </c>
      <c r="E178"/>
    </row>
    <row r="179" spans="1:5" ht="14.4" x14ac:dyDescent="0.3">
      <c r="A179">
        <v>324.03699</v>
      </c>
      <c r="B179">
        <v>705.58938999999998</v>
      </c>
      <c r="C179" s="5">
        <v>968.85906</v>
      </c>
      <c r="D179">
        <v>6285.4966000000004</v>
      </c>
      <c r="E179"/>
    </row>
    <row r="180" spans="1:5" ht="14.4" x14ac:dyDescent="0.3">
      <c r="A180">
        <v>315.92014999999998</v>
      </c>
      <c r="B180">
        <v>0</v>
      </c>
      <c r="C180" s="5">
        <v>0</v>
      </c>
      <c r="D180">
        <v>2387.71207</v>
      </c>
      <c r="E180"/>
    </row>
    <row r="181" spans="1:5" ht="14.4" x14ac:dyDescent="0.3">
      <c r="A181">
        <v>0</v>
      </c>
      <c r="B181">
        <v>0</v>
      </c>
      <c r="C181" s="5">
        <v>138.25594000000001</v>
      </c>
      <c r="D181">
        <v>3700.2353499999999</v>
      </c>
      <c r="E181"/>
    </row>
    <row r="182" spans="1:5" ht="14.4" x14ac:dyDescent="0.3">
      <c r="A182">
        <v>156.89019999999999</v>
      </c>
      <c r="B182">
        <v>0</v>
      </c>
      <c r="C182" s="5">
        <v>293.59221000000002</v>
      </c>
      <c r="D182">
        <v>1651.4800499999999</v>
      </c>
      <c r="E182"/>
    </row>
    <row r="183" spans="1:5" ht="14.4" x14ac:dyDescent="0.3">
      <c r="A183">
        <v>0</v>
      </c>
      <c r="B183">
        <v>1694.0316</v>
      </c>
      <c r="C183" s="5">
        <v>669.87983999999994</v>
      </c>
      <c r="D183">
        <v>4431.2769900000003</v>
      </c>
      <c r="E183"/>
    </row>
    <row r="184" spans="1:5" ht="14.4" x14ac:dyDescent="0.3">
      <c r="A184">
        <v>64.046149999999997</v>
      </c>
      <c r="B184">
        <v>263.01127000000002</v>
      </c>
      <c r="C184" s="5">
        <v>64.267060000000001</v>
      </c>
      <c r="D184">
        <v>1853.49667</v>
      </c>
      <c r="E184"/>
    </row>
    <row r="185" spans="1:5" ht="14.4" x14ac:dyDescent="0.3">
      <c r="A185">
        <v>0</v>
      </c>
      <c r="B185">
        <v>0</v>
      </c>
      <c r="C185" s="5">
        <v>470.71710000000002</v>
      </c>
      <c r="D185">
        <v>2059.0422400000002</v>
      </c>
      <c r="E185"/>
    </row>
    <row r="186" spans="1:5" ht="14.4" x14ac:dyDescent="0.3">
      <c r="A186">
        <v>0</v>
      </c>
      <c r="B186">
        <v>959.80151999999998</v>
      </c>
      <c r="C186" s="5">
        <v>58.32696</v>
      </c>
      <c r="D186">
        <v>3405.23216</v>
      </c>
      <c r="E186"/>
    </row>
    <row r="187" spans="1:5" ht="14.4" x14ac:dyDescent="0.3">
      <c r="A187">
        <v>0</v>
      </c>
      <c r="B187">
        <v>989.73216000000002</v>
      </c>
      <c r="C187" s="5">
        <v>59.455260000000003</v>
      </c>
      <c r="D187">
        <v>3465.0336000000002</v>
      </c>
      <c r="E187"/>
    </row>
    <row r="188" spans="1:5" ht="14.4" x14ac:dyDescent="0.3">
      <c r="A188">
        <v>0</v>
      </c>
      <c r="B188">
        <v>1167.48</v>
      </c>
      <c r="C188" s="5">
        <v>50.581290000000003</v>
      </c>
      <c r="D188">
        <v>2580.13078</v>
      </c>
      <c r="E188"/>
    </row>
    <row r="189" spans="1:5" ht="14.4" x14ac:dyDescent="0.3">
      <c r="A189">
        <v>0</v>
      </c>
      <c r="B189">
        <v>0</v>
      </c>
      <c r="C189" s="5">
        <v>62.562289999999997</v>
      </c>
      <c r="D189">
        <v>1398.6508100000001</v>
      </c>
      <c r="E189"/>
    </row>
    <row r="190" spans="1:5" ht="14.4" x14ac:dyDescent="0.3">
      <c r="A190">
        <v>707.88527999999997</v>
      </c>
      <c r="B190">
        <v>445.55709999999999</v>
      </c>
      <c r="C190" s="5">
        <v>8.3775499999999994</v>
      </c>
      <c r="D190">
        <v>2420.2344400000002</v>
      </c>
      <c r="E190"/>
    </row>
    <row r="191" spans="1:5" ht="14.4" x14ac:dyDescent="0.3">
      <c r="A191">
        <v>2561.07537</v>
      </c>
      <c r="B191">
        <v>8.4916</v>
      </c>
      <c r="C191" s="5">
        <v>641.86224000000004</v>
      </c>
      <c r="D191">
        <v>6419.5271000000002</v>
      </c>
      <c r="E191"/>
    </row>
    <row r="192" spans="1:5" ht="14.4" x14ac:dyDescent="0.3">
      <c r="A192">
        <v>0</v>
      </c>
      <c r="B192">
        <v>1268.9784099999999</v>
      </c>
      <c r="C192" s="5">
        <v>342.62779999999998</v>
      </c>
      <c r="D192">
        <v>4593.29493</v>
      </c>
      <c r="E192"/>
    </row>
    <row r="193" spans="1:5" ht="14.4" x14ac:dyDescent="0.3">
      <c r="A193">
        <v>0</v>
      </c>
      <c r="B193">
        <v>0</v>
      </c>
      <c r="C193" s="5">
        <v>242.44882999999999</v>
      </c>
      <c r="D193">
        <v>1519.49587</v>
      </c>
      <c r="E193"/>
    </row>
    <row r="194" spans="1:5" ht="14.4" x14ac:dyDescent="0.3">
      <c r="A194">
        <v>0</v>
      </c>
      <c r="B194">
        <v>0</v>
      </c>
      <c r="C194" s="5">
        <v>78.076130000000006</v>
      </c>
      <c r="D194">
        <v>1288.6466499999999</v>
      </c>
      <c r="E194"/>
    </row>
    <row r="195" spans="1:5" ht="14.4" x14ac:dyDescent="0.3">
      <c r="A195">
        <v>286.53070000000002</v>
      </c>
      <c r="B195">
        <v>649.75153999999998</v>
      </c>
      <c r="C195" s="5">
        <v>969.04357000000005</v>
      </c>
      <c r="D195">
        <v>5430.4857499999998</v>
      </c>
      <c r="E195"/>
    </row>
    <row r="196" spans="1:5" ht="14.4" x14ac:dyDescent="0.3">
      <c r="A196">
        <v>0</v>
      </c>
      <c r="B196">
        <v>375.40814999999998</v>
      </c>
      <c r="C196" s="5">
        <v>304.40508999999997</v>
      </c>
      <c r="D196">
        <v>2394.2435</v>
      </c>
      <c r="E196"/>
    </row>
    <row r="197" spans="1:5" ht="14.4" x14ac:dyDescent="0.3">
      <c r="A197">
        <v>0</v>
      </c>
      <c r="B197">
        <v>45.776150000000001</v>
      </c>
      <c r="C197" s="5">
        <v>73.616569999999996</v>
      </c>
      <c r="D197">
        <v>1355.4540099999999</v>
      </c>
      <c r="E197"/>
    </row>
    <row r="198" spans="1:5" ht="14.4" x14ac:dyDescent="0.3">
      <c r="A198">
        <v>251.83955</v>
      </c>
      <c r="B198">
        <v>1769.36843</v>
      </c>
      <c r="C198" s="5">
        <v>515.05885000000001</v>
      </c>
      <c r="D198">
        <v>5620.7333200000003</v>
      </c>
      <c r="E198"/>
    </row>
    <row r="199" spans="1:5" ht="14.4" x14ac:dyDescent="0.3">
      <c r="A199">
        <v>0</v>
      </c>
      <c r="B199">
        <v>547.09144000000003</v>
      </c>
      <c r="C199" s="5">
        <v>31.337309999999999</v>
      </c>
      <c r="D199">
        <v>2159.7837399999999</v>
      </c>
      <c r="E199"/>
    </row>
    <row r="200" spans="1:5" ht="14.4" x14ac:dyDescent="0.3">
      <c r="A200">
        <v>6.6704400000000001</v>
      </c>
      <c r="B200">
        <v>105.11351999999999</v>
      </c>
      <c r="C200" s="5">
        <v>55.27196</v>
      </c>
      <c r="D200">
        <v>1263.0813599999999</v>
      </c>
      <c r="E200"/>
    </row>
    <row r="201" spans="1:5" ht="14.4" x14ac:dyDescent="0.3">
      <c r="A201">
        <v>0</v>
      </c>
      <c r="B201">
        <v>0</v>
      </c>
      <c r="C201" s="5">
        <v>126.68774999999999</v>
      </c>
      <c r="D201">
        <v>3493.4052799999999</v>
      </c>
      <c r="E201"/>
    </row>
    <row r="202" spans="1:5" ht="14.4" x14ac:dyDescent="0.3">
      <c r="A202">
        <v>36.762230000000002</v>
      </c>
      <c r="B202">
        <v>16.425470000000001</v>
      </c>
      <c r="C202" s="5">
        <v>0</v>
      </c>
      <c r="D202">
        <v>209.48090999999999</v>
      </c>
      <c r="E202"/>
    </row>
    <row r="203" spans="1:5" ht="14.4" x14ac:dyDescent="0.3">
      <c r="A203">
        <v>18.087160000000001</v>
      </c>
      <c r="B203">
        <v>0</v>
      </c>
      <c r="C203" s="5">
        <v>46.057020000000001</v>
      </c>
      <c r="D203">
        <v>834.06934999999999</v>
      </c>
      <c r="E203"/>
    </row>
    <row r="204" spans="1:5" ht="14.4" x14ac:dyDescent="0.3">
      <c r="A204">
        <v>0</v>
      </c>
      <c r="B204">
        <v>0</v>
      </c>
      <c r="C204" s="5">
        <v>282.2688</v>
      </c>
      <c r="D204">
        <v>932.14576</v>
      </c>
      <c r="E204"/>
    </row>
    <row r="205" spans="1:5" ht="14.4" x14ac:dyDescent="0.3">
      <c r="A205">
        <v>0</v>
      </c>
      <c r="B205">
        <v>10.35632</v>
      </c>
      <c r="C205" s="5">
        <v>48.782400000000003</v>
      </c>
      <c r="D205">
        <v>2301.0989399999999</v>
      </c>
      <c r="E205"/>
    </row>
    <row r="206" spans="1:5" ht="14.4" x14ac:dyDescent="0.3">
      <c r="A206">
        <v>0</v>
      </c>
      <c r="B206">
        <v>234.49803</v>
      </c>
      <c r="C206" s="5">
        <v>0</v>
      </c>
      <c r="D206">
        <v>3183.37889</v>
      </c>
      <c r="E206"/>
    </row>
    <row r="207" spans="1:5" ht="14.4" x14ac:dyDescent="0.3">
      <c r="A207">
        <v>140.00064</v>
      </c>
      <c r="B207">
        <v>4766.91266</v>
      </c>
      <c r="C207" s="5">
        <v>218.99798999999999</v>
      </c>
      <c r="D207">
        <v>7352.2253600000004</v>
      </c>
      <c r="E207"/>
    </row>
    <row r="208" spans="1:5" ht="14.4" x14ac:dyDescent="0.3">
      <c r="A208">
        <v>101.42359999999999</v>
      </c>
      <c r="B208">
        <v>459.87669</v>
      </c>
      <c r="C208" s="5">
        <v>196.17801</v>
      </c>
      <c r="D208">
        <v>2770.4671600000001</v>
      </c>
      <c r="E208"/>
    </row>
    <row r="209" spans="1:5" ht="14.4" x14ac:dyDescent="0.3">
      <c r="A209">
        <v>0</v>
      </c>
      <c r="B209">
        <v>0</v>
      </c>
      <c r="C209" s="5">
        <v>59.788440000000001</v>
      </c>
      <c r="D209">
        <v>1581.88942</v>
      </c>
      <c r="E209"/>
    </row>
    <row r="210" spans="1:5" ht="14.4" x14ac:dyDescent="0.3">
      <c r="A210">
        <v>507.00815999999998</v>
      </c>
      <c r="B210">
        <v>0</v>
      </c>
      <c r="C210" s="5">
        <v>154.83000000000001</v>
      </c>
      <c r="D210">
        <v>4294.0263199999999</v>
      </c>
      <c r="E210"/>
    </row>
    <row r="211" spans="1:5" ht="14.4" x14ac:dyDescent="0.3">
      <c r="A211">
        <v>0</v>
      </c>
      <c r="B211">
        <v>274.72512</v>
      </c>
      <c r="C211" s="5">
        <v>51.223190000000002</v>
      </c>
      <c r="D211">
        <v>1454.2371800000001</v>
      </c>
      <c r="E211"/>
    </row>
    <row r="212" spans="1:5" ht="14.4" x14ac:dyDescent="0.3">
      <c r="A212">
        <v>2004.61742</v>
      </c>
      <c r="B212">
        <v>385.96226999999999</v>
      </c>
      <c r="C212" s="5">
        <v>881.44038</v>
      </c>
      <c r="D212">
        <v>6973.1582600000002</v>
      </c>
      <c r="E212"/>
    </row>
    <row r="213" spans="1:5" ht="14.4" x14ac:dyDescent="0.3">
      <c r="A213">
        <v>0</v>
      </c>
      <c r="B213">
        <v>0</v>
      </c>
      <c r="C213" s="5">
        <v>101.72972</v>
      </c>
      <c r="D213">
        <v>1958.1786</v>
      </c>
      <c r="E213"/>
    </row>
    <row r="214" spans="1:5" ht="14.4" x14ac:dyDescent="0.3">
      <c r="A214">
        <v>0</v>
      </c>
      <c r="B214">
        <v>1015.72827</v>
      </c>
      <c r="C214" s="5">
        <v>1458.2008499999999</v>
      </c>
      <c r="D214">
        <v>5989.12392</v>
      </c>
      <c r="E214"/>
    </row>
    <row r="215" spans="1:5" ht="14.4" x14ac:dyDescent="0.3">
      <c r="A215">
        <v>0</v>
      </c>
      <c r="B215">
        <v>0</v>
      </c>
      <c r="C215" s="5">
        <v>66.46266</v>
      </c>
      <c r="D215">
        <v>857.69136000000003</v>
      </c>
      <c r="E215"/>
    </row>
    <row r="216" spans="1:5" ht="14.4" x14ac:dyDescent="0.3">
      <c r="A216">
        <v>37.018799999999999</v>
      </c>
      <c r="B216">
        <v>853.14184999999998</v>
      </c>
      <c r="C216" s="5">
        <v>124.97329000000001</v>
      </c>
      <c r="D216">
        <v>3298.9732300000001</v>
      </c>
      <c r="E216"/>
    </row>
    <row r="217" spans="1:5" ht="14.4" x14ac:dyDescent="0.3">
      <c r="A217">
        <v>0</v>
      </c>
      <c r="B217">
        <v>0</v>
      </c>
      <c r="C217" s="5">
        <v>85.747110000000006</v>
      </c>
      <c r="D217">
        <v>1293.7652800000001</v>
      </c>
      <c r="E217"/>
    </row>
    <row r="218" spans="1:5" ht="14.4" x14ac:dyDescent="0.3">
      <c r="A218">
        <v>50.166710000000002</v>
      </c>
      <c r="B218">
        <v>1566.8520000000001</v>
      </c>
      <c r="C218" s="5">
        <v>220.52879999999999</v>
      </c>
      <c r="D218">
        <v>4079.7920100000001</v>
      </c>
      <c r="E218"/>
    </row>
    <row r="219" spans="1:5" ht="14.4" x14ac:dyDescent="0.3">
      <c r="A219">
        <v>0</v>
      </c>
      <c r="B219">
        <v>0</v>
      </c>
      <c r="C219" s="5">
        <v>109.32071999999999</v>
      </c>
      <c r="D219">
        <v>3091.7855399999999</v>
      </c>
      <c r="E219"/>
    </row>
    <row r="220" spans="1:5" ht="14.4" x14ac:dyDescent="0.3">
      <c r="A220">
        <v>185.31154000000001</v>
      </c>
      <c r="B220">
        <v>538.50914999999998</v>
      </c>
      <c r="C220" s="5">
        <v>254.5856</v>
      </c>
      <c r="D220">
        <v>3445.8203400000002</v>
      </c>
      <c r="E220"/>
    </row>
    <row r="221" spans="1:5" ht="14.4" x14ac:dyDescent="0.3">
      <c r="A221">
        <v>0</v>
      </c>
      <c r="B221">
        <v>0</v>
      </c>
      <c r="C221" s="5">
        <v>0</v>
      </c>
      <c r="D221">
        <v>1879.8380999999999</v>
      </c>
      <c r="E221"/>
    </row>
    <row r="222" spans="1:5" ht="14.4" x14ac:dyDescent="0.3">
      <c r="A222">
        <v>0</v>
      </c>
      <c r="B222">
        <v>337.29766000000001</v>
      </c>
      <c r="C222" s="5">
        <v>416.40120000000002</v>
      </c>
      <c r="D222">
        <v>2961.7430199999999</v>
      </c>
      <c r="E222"/>
    </row>
    <row r="223" spans="1:5" ht="14.4" x14ac:dyDescent="0.3">
      <c r="A223">
        <v>0</v>
      </c>
      <c r="B223">
        <v>0</v>
      </c>
      <c r="C223" s="5">
        <v>411.92860000000002</v>
      </c>
      <c r="D223">
        <v>1787.22272</v>
      </c>
      <c r="E223"/>
    </row>
    <row r="224" spans="1:5" ht="14.4" x14ac:dyDescent="0.3">
      <c r="A224">
        <v>0</v>
      </c>
      <c r="B224">
        <v>1191.2514200000001</v>
      </c>
      <c r="C224" s="5">
        <v>274.03082999999998</v>
      </c>
      <c r="D224">
        <v>2309.4162299999998</v>
      </c>
      <c r="E224"/>
    </row>
    <row r="225" spans="1:5" ht="14.4" x14ac:dyDescent="0.3">
      <c r="A225">
        <v>0</v>
      </c>
      <c r="B225">
        <v>0</v>
      </c>
      <c r="C225" s="5">
        <v>98.471850000000003</v>
      </c>
      <c r="D225">
        <v>3255.9127100000001</v>
      </c>
      <c r="E225"/>
    </row>
    <row r="226" spans="1:5" ht="14.4" x14ac:dyDescent="0.3">
      <c r="A226">
        <v>67.266689999999997</v>
      </c>
      <c r="B226">
        <v>664.02764999999999</v>
      </c>
      <c r="C226" s="5">
        <v>75.617149999999995</v>
      </c>
      <c r="D226">
        <v>2918.8691899999999</v>
      </c>
      <c r="E226"/>
    </row>
    <row r="227" spans="1:5" ht="14.4" x14ac:dyDescent="0.3">
      <c r="A227">
        <v>161.07273000000001</v>
      </c>
      <c r="B227">
        <v>40.187159999999999</v>
      </c>
      <c r="C227" s="5">
        <v>528.57093999999995</v>
      </c>
      <c r="D227">
        <v>2023.60754</v>
      </c>
      <c r="E227"/>
    </row>
    <row r="228" spans="1:5" ht="14.4" x14ac:dyDescent="0.3">
      <c r="A228">
        <v>0</v>
      </c>
      <c r="B228">
        <v>0</v>
      </c>
      <c r="C228" s="5">
        <v>278.09062999999998</v>
      </c>
      <c r="D228">
        <v>4119.6546699999999</v>
      </c>
      <c r="E228"/>
    </row>
    <row r="229" spans="1:5" ht="14.4" x14ac:dyDescent="0.3">
      <c r="A229">
        <v>55.099649999999997</v>
      </c>
      <c r="B229">
        <v>0</v>
      </c>
      <c r="C229" s="5">
        <v>117.44202</v>
      </c>
      <c r="D229">
        <v>2596.8910900000001</v>
      </c>
      <c r="E229"/>
    </row>
    <row r="230" spans="1:5" ht="14.4" x14ac:dyDescent="0.3">
      <c r="A230">
        <v>0</v>
      </c>
      <c r="B230">
        <v>382.65884999999997</v>
      </c>
      <c r="C230" s="5">
        <v>272.00954999999999</v>
      </c>
      <c r="D230">
        <v>4234.0120699999998</v>
      </c>
      <c r="E230"/>
    </row>
    <row r="231" spans="1:5" ht="14.4" x14ac:dyDescent="0.3">
      <c r="A231">
        <v>0</v>
      </c>
      <c r="B231">
        <v>0</v>
      </c>
      <c r="C231" s="5">
        <v>403.48478999999998</v>
      </c>
      <c r="D231">
        <v>1755.98828</v>
      </c>
      <c r="E231"/>
    </row>
    <row r="232" spans="1:5" ht="14.4" x14ac:dyDescent="0.3">
      <c r="A232">
        <v>0</v>
      </c>
      <c r="B232">
        <v>0</v>
      </c>
      <c r="C232" s="5">
        <v>141.39070000000001</v>
      </c>
      <c r="D232">
        <v>2944.0754700000002</v>
      </c>
      <c r="E232"/>
    </row>
    <row r="233" spans="1:5" ht="14.4" x14ac:dyDescent="0.3">
      <c r="A233">
        <v>369.59701000000001</v>
      </c>
      <c r="B233">
        <v>354.92520000000002</v>
      </c>
      <c r="C233" s="5">
        <v>365.56040000000002</v>
      </c>
      <c r="D233">
        <v>3851.9938099999999</v>
      </c>
      <c r="E233"/>
    </row>
    <row r="234" spans="1:5" ht="14.4" x14ac:dyDescent="0.3">
      <c r="A234">
        <v>32.405749999999998</v>
      </c>
      <c r="B234">
        <v>276.79678000000001</v>
      </c>
      <c r="C234" s="5">
        <v>35.221629999999998</v>
      </c>
      <c r="D234">
        <v>1088.4888599999999</v>
      </c>
      <c r="E234"/>
    </row>
    <row r="235" spans="1:5" ht="14.4" x14ac:dyDescent="0.3">
      <c r="A235">
        <v>0</v>
      </c>
      <c r="B235">
        <v>0</v>
      </c>
      <c r="C235" s="5">
        <v>598.59220000000005</v>
      </c>
      <c r="D235">
        <v>3793.5565999999999</v>
      </c>
      <c r="E235"/>
    </row>
    <row r="236" spans="1:5" ht="14.4" x14ac:dyDescent="0.3">
      <c r="A236">
        <v>0</v>
      </c>
      <c r="B236">
        <v>222.81478000000001</v>
      </c>
      <c r="C236" s="5">
        <v>98.666110000000003</v>
      </c>
      <c r="D236">
        <v>1685.0874799999999</v>
      </c>
      <c r="E236"/>
    </row>
    <row r="237" spans="1:5" ht="14.4" x14ac:dyDescent="0.3">
      <c r="A237">
        <v>0</v>
      </c>
      <c r="B237">
        <v>1877.568</v>
      </c>
      <c r="C237" s="5">
        <v>340.01137</v>
      </c>
      <c r="D237">
        <v>3612.4150100000002</v>
      </c>
      <c r="E237"/>
    </row>
    <row r="238" spans="1:5" ht="14.4" x14ac:dyDescent="0.3">
      <c r="A238">
        <v>0</v>
      </c>
      <c r="B238">
        <v>30.419039999999999</v>
      </c>
      <c r="C238" s="5">
        <v>10.367179999999999</v>
      </c>
      <c r="D238">
        <v>1105.0457799999999</v>
      </c>
      <c r="E238"/>
    </row>
    <row r="239" spans="1:5" ht="14.4" x14ac:dyDescent="0.3">
      <c r="A239">
        <v>52.13</v>
      </c>
      <c r="B239">
        <v>0</v>
      </c>
      <c r="C239" s="5">
        <v>53.846730000000001</v>
      </c>
      <c r="D239">
        <v>2028.18986</v>
      </c>
      <c r="E239"/>
    </row>
    <row r="240" spans="1:5" ht="14.4" x14ac:dyDescent="0.3">
      <c r="A240">
        <v>118.56862</v>
      </c>
      <c r="B240">
        <v>101.29859999999999</v>
      </c>
      <c r="C240" s="5">
        <v>324.25002000000001</v>
      </c>
      <c r="D240">
        <v>2342.3777100000002</v>
      </c>
      <c r="E240"/>
    </row>
    <row r="241" spans="1:5" ht="14.4" x14ac:dyDescent="0.3">
      <c r="A241">
        <v>215.22353000000001</v>
      </c>
      <c r="B241">
        <v>1544.2865400000001</v>
      </c>
      <c r="C241" s="5">
        <v>1222.86151</v>
      </c>
      <c r="D241">
        <v>9997.2823200000003</v>
      </c>
      <c r="E241"/>
    </row>
    <row r="242" spans="1:5" ht="14.4" x14ac:dyDescent="0.3">
      <c r="A242">
        <v>2292.90256</v>
      </c>
      <c r="B242">
        <v>0</v>
      </c>
      <c r="C242" s="5">
        <v>83.479200000000006</v>
      </c>
      <c r="D242">
        <v>3536.4056399999999</v>
      </c>
      <c r="E242"/>
    </row>
    <row r="243" spans="1:5" ht="14.4" x14ac:dyDescent="0.3">
      <c r="A243">
        <v>179.17747</v>
      </c>
      <c r="B243">
        <v>1667.6755000000001</v>
      </c>
      <c r="C243" s="5">
        <v>37.041370000000001</v>
      </c>
      <c r="D243">
        <v>3005.2335800000001</v>
      </c>
      <c r="E243"/>
    </row>
    <row r="244" spans="1:5" ht="14.4" x14ac:dyDescent="0.3">
      <c r="A244">
        <v>20.529340000000001</v>
      </c>
      <c r="B244">
        <v>1226.5826400000001</v>
      </c>
      <c r="C244" s="5">
        <v>490.83067999999997</v>
      </c>
      <c r="D244">
        <v>4315.9146899999996</v>
      </c>
      <c r="E244"/>
    </row>
    <row r="245" spans="1:5" ht="14.4" x14ac:dyDescent="0.3">
      <c r="A245">
        <v>0</v>
      </c>
      <c r="B245">
        <v>0</v>
      </c>
      <c r="C245" s="5">
        <v>22.3917</v>
      </c>
      <c r="D245">
        <v>1151.5101199999999</v>
      </c>
      <c r="E245"/>
    </row>
    <row r="246" spans="1:5" ht="14.4" x14ac:dyDescent="0.3">
      <c r="A246">
        <v>642.18586000000005</v>
      </c>
      <c r="B246">
        <v>89.882050000000007</v>
      </c>
      <c r="C246" s="5">
        <v>306.32898</v>
      </c>
      <c r="D246">
        <v>2736.3681299999998</v>
      </c>
      <c r="E246"/>
    </row>
    <row r="247" spans="1:5" ht="14.4" x14ac:dyDescent="0.3">
      <c r="A247">
        <v>0</v>
      </c>
      <c r="B247">
        <v>20.12811</v>
      </c>
      <c r="C247" s="5">
        <v>224.63652999999999</v>
      </c>
      <c r="D247">
        <v>2753.00776</v>
      </c>
      <c r="E247"/>
    </row>
    <row r="248" spans="1:5" ht="14.4" x14ac:dyDescent="0.3">
      <c r="A248">
        <v>70.659360000000007</v>
      </c>
      <c r="B248">
        <v>90.185280000000006</v>
      </c>
      <c r="C248" s="5">
        <v>59.358020000000003</v>
      </c>
      <c r="D248">
        <v>1737.8768</v>
      </c>
      <c r="E248"/>
    </row>
    <row r="249" spans="1:5" ht="14.4" x14ac:dyDescent="0.3">
      <c r="A249">
        <v>355.54480000000001</v>
      </c>
      <c r="B249">
        <v>0</v>
      </c>
      <c r="C249" s="5">
        <v>103.55544999999999</v>
      </c>
      <c r="D249">
        <v>3615.1196199999999</v>
      </c>
      <c r="E249"/>
    </row>
    <row r="250" spans="1:5" ht="14.4" x14ac:dyDescent="0.3">
      <c r="A250">
        <v>0</v>
      </c>
      <c r="B250">
        <v>1183.104</v>
      </c>
      <c r="C250" s="5">
        <v>60.881149999999998</v>
      </c>
      <c r="D250">
        <v>3217.0564800000002</v>
      </c>
      <c r="E250"/>
    </row>
    <row r="251" spans="1:5" ht="14.4" x14ac:dyDescent="0.3">
      <c r="A251">
        <v>29.9222</v>
      </c>
      <c r="B251">
        <v>82.530950000000004</v>
      </c>
      <c r="C251" s="5">
        <v>125.47338999999999</v>
      </c>
      <c r="D251">
        <v>1902.98802</v>
      </c>
      <c r="E251"/>
    </row>
    <row r="252" spans="1:5" ht="14.4" x14ac:dyDescent="0.3">
      <c r="A252">
        <v>0</v>
      </c>
      <c r="B252">
        <v>0</v>
      </c>
      <c r="C252" s="5">
        <v>0</v>
      </c>
      <c r="D252">
        <v>2580.933</v>
      </c>
      <c r="E252"/>
    </row>
    <row r="253" spans="1:5" ht="14.4" x14ac:dyDescent="0.3">
      <c r="A253">
        <v>27.942779999999999</v>
      </c>
      <c r="B253">
        <v>224.03924000000001</v>
      </c>
      <c r="C253" s="5">
        <v>137.22808000000001</v>
      </c>
      <c r="D253">
        <v>3291.44704</v>
      </c>
      <c r="E253"/>
    </row>
    <row r="254" spans="1:5" ht="14.4" x14ac:dyDescent="0.3">
      <c r="A254">
        <v>54.994419999999998</v>
      </c>
      <c r="B254">
        <v>274.84800000000001</v>
      </c>
      <c r="C254" s="5">
        <v>374.92415999999997</v>
      </c>
      <c r="D254">
        <v>5167.90823</v>
      </c>
      <c r="E254"/>
    </row>
    <row r="255" spans="1:5" ht="14.4" x14ac:dyDescent="0.3">
      <c r="A255">
        <v>20.93364</v>
      </c>
      <c r="B255">
        <v>1023.832</v>
      </c>
      <c r="C255" s="5">
        <v>285.10131000000001</v>
      </c>
      <c r="D255">
        <v>3728.6113500000001</v>
      </c>
      <c r="E255"/>
    </row>
    <row r="256" spans="1:5" ht="14.4" x14ac:dyDescent="0.3">
      <c r="A256">
        <v>1214.60924</v>
      </c>
      <c r="B256">
        <v>0</v>
      </c>
      <c r="C256" s="5">
        <v>393.59843000000001</v>
      </c>
      <c r="D256">
        <v>6036.7326899999998</v>
      </c>
      <c r="E256"/>
    </row>
    <row r="257" spans="1:5" ht="14.4" x14ac:dyDescent="0.3">
      <c r="A257">
        <v>0</v>
      </c>
      <c r="B257">
        <v>48.8352</v>
      </c>
      <c r="C257" s="5">
        <v>583.71963000000005</v>
      </c>
      <c r="D257">
        <v>2658.0159399999998</v>
      </c>
      <c r="E257"/>
    </row>
    <row r="258" spans="1:5" ht="14.4" x14ac:dyDescent="0.3">
      <c r="A258">
        <v>472.53514999999999</v>
      </c>
      <c r="B258">
        <v>390.48135000000002</v>
      </c>
      <c r="C258" s="5">
        <v>108.23739999999999</v>
      </c>
      <c r="D258">
        <v>5167.3191399999996</v>
      </c>
      <c r="E258"/>
    </row>
    <row r="259" spans="1:5" ht="14.4" x14ac:dyDescent="0.3">
      <c r="A259">
        <v>49.436590000000002</v>
      </c>
      <c r="B259">
        <v>347.17948999999999</v>
      </c>
      <c r="C259" s="5">
        <v>498.60237999999998</v>
      </c>
      <c r="D259">
        <v>3245.90789</v>
      </c>
      <c r="E259"/>
    </row>
    <row r="260" spans="1:5" ht="14.4" x14ac:dyDescent="0.3">
      <c r="A260">
        <v>240.94018</v>
      </c>
      <c r="B260">
        <v>1349.3850299999999</v>
      </c>
      <c r="C260" s="5">
        <v>609.67864999999995</v>
      </c>
      <c r="D260">
        <v>4538.0790100000004</v>
      </c>
      <c r="E260"/>
    </row>
    <row r="261" spans="1:5" ht="14.4" x14ac:dyDescent="0.3">
      <c r="A261">
        <v>133.49647999999999</v>
      </c>
      <c r="B261">
        <v>13.364000000000001</v>
      </c>
      <c r="C261" s="5">
        <v>28.63232</v>
      </c>
      <c r="D261">
        <v>3659.0014900000001</v>
      </c>
      <c r="E261"/>
    </row>
    <row r="262" spans="1:5" ht="14.4" x14ac:dyDescent="0.3">
      <c r="A262">
        <v>0</v>
      </c>
      <c r="B262">
        <v>537.83338000000003</v>
      </c>
      <c r="C262" s="5">
        <v>31.211469999999998</v>
      </c>
      <c r="D262">
        <v>2146.2792399999998</v>
      </c>
      <c r="E262"/>
    </row>
    <row r="263" spans="1:5" ht="14.4" x14ac:dyDescent="0.3">
      <c r="A263">
        <v>0</v>
      </c>
      <c r="B263">
        <v>285.52134999999998</v>
      </c>
      <c r="C263" s="5">
        <v>208.65656000000001</v>
      </c>
      <c r="D263">
        <v>2176.2576300000001</v>
      </c>
      <c r="E263"/>
    </row>
    <row r="264" spans="1:5" ht="14.4" x14ac:dyDescent="0.3">
      <c r="A264">
        <v>0</v>
      </c>
      <c r="B264">
        <v>474.8657</v>
      </c>
      <c r="C264" s="5">
        <v>149.16652999999999</v>
      </c>
      <c r="D264">
        <v>3328.9142400000001</v>
      </c>
      <c r="E264"/>
    </row>
    <row r="265" spans="1:5" ht="14.4" x14ac:dyDescent="0.3">
      <c r="A265">
        <v>0</v>
      </c>
      <c r="B265">
        <v>0</v>
      </c>
      <c r="C265" s="5">
        <v>11.877090000000001</v>
      </c>
      <c r="D265">
        <v>728.62992999999994</v>
      </c>
      <c r="E265"/>
    </row>
    <row r="266" spans="1:5" ht="14.4" x14ac:dyDescent="0.3">
      <c r="A266">
        <v>207.36143999999999</v>
      </c>
      <c r="B266">
        <v>0</v>
      </c>
      <c r="C266" s="5">
        <v>173.86511999999999</v>
      </c>
      <c r="D266">
        <v>2131.0114100000001</v>
      </c>
      <c r="E266"/>
    </row>
    <row r="267" spans="1:5" ht="14.4" x14ac:dyDescent="0.3">
      <c r="A267">
        <v>0</v>
      </c>
      <c r="B267">
        <v>117.89319999999999</v>
      </c>
      <c r="C267" s="5">
        <v>371.56072999999998</v>
      </c>
      <c r="D267">
        <v>1329.5947000000001</v>
      </c>
      <c r="E267"/>
    </row>
    <row r="268" spans="1:5" ht="14.4" x14ac:dyDescent="0.3">
      <c r="A268">
        <v>0</v>
      </c>
      <c r="B268">
        <v>650.99255000000005</v>
      </c>
      <c r="C268" s="5">
        <v>97.927520000000001</v>
      </c>
      <c r="D268">
        <v>1327.1537699999999</v>
      </c>
      <c r="E268"/>
    </row>
    <row r="269" spans="1:5" ht="14.4" x14ac:dyDescent="0.3">
      <c r="A269">
        <v>23.57516</v>
      </c>
      <c r="B269">
        <v>0</v>
      </c>
      <c r="C269" s="5">
        <v>13.5044</v>
      </c>
      <c r="D269">
        <v>1340.6725799999999</v>
      </c>
      <c r="E269"/>
    </row>
    <row r="270" spans="1:5" ht="14.4" x14ac:dyDescent="0.3">
      <c r="A270">
        <v>172.54282000000001</v>
      </c>
      <c r="B270">
        <v>397.76733999999999</v>
      </c>
      <c r="C270" s="5">
        <v>1036.6267700000001</v>
      </c>
      <c r="D270">
        <v>3898.0748699999999</v>
      </c>
      <c r="E270"/>
    </row>
    <row r="271" spans="1:5" ht="14.4" x14ac:dyDescent="0.3">
      <c r="A271">
        <v>39.647399999999998</v>
      </c>
      <c r="B271">
        <v>0</v>
      </c>
      <c r="C271" s="5">
        <v>13.832420000000001</v>
      </c>
      <c r="D271">
        <v>3133.9441999999999</v>
      </c>
      <c r="E271"/>
    </row>
    <row r="272" spans="1:5" ht="14.4" x14ac:dyDescent="0.3">
      <c r="A272">
        <v>0</v>
      </c>
      <c r="B272">
        <v>132.30099999999999</v>
      </c>
      <c r="C272" s="5">
        <v>87.277320000000003</v>
      </c>
      <c r="D272">
        <v>2444.8403800000001</v>
      </c>
      <c r="E272"/>
    </row>
    <row r="273" spans="1:5" ht="14.4" x14ac:dyDescent="0.3">
      <c r="A273">
        <v>79.24051</v>
      </c>
      <c r="B273">
        <v>0</v>
      </c>
      <c r="C273" s="5">
        <v>135.79801</v>
      </c>
      <c r="D273">
        <v>1847.63933</v>
      </c>
      <c r="E273"/>
    </row>
    <row r="274" spans="1:5" ht="14.4" x14ac:dyDescent="0.3">
      <c r="A274">
        <v>0</v>
      </c>
      <c r="B274">
        <v>1397.4801399999999</v>
      </c>
      <c r="C274" s="5">
        <v>47.720860000000002</v>
      </c>
      <c r="D274">
        <v>6781.7091399999999</v>
      </c>
      <c r="E274"/>
    </row>
    <row r="275" spans="1:5" ht="14.4" x14ac:dyDescent="0.3">
      <c r="A275">
        <v>22.744309999999999</v>
      </c>
      <c r="B275">
        <v>1434.1042600000001</v>
      </c>
      <c r="C275" s="5">
        <v>101.08799999999999</v>
      </c>
      <c r="D275">
        <v>5074.1467000000002</v>
      </c>
      <c r="E275"/>
    </row>
    <row r="276" spans="1:5" ht="14.4" x14ac:dyDescent="0.3">
      <c r="A276">
        <v>6.3089000000000004</v>
      </c>
      <c r="B276">
        <v>229.73732000000001</v>
      </c>
      <c r="C276" s="5">
        <v>408.21501999999998</v>
      </c>
      <c r="D276">
        <v>2152.3220700000002</v>
      </c>
      <c r="E276"/>
    </row>
    <row r="277" spans="1:5" ht="14.4" x14ac:dyDescent="0.3">
      <c r="A277">
        <v>39.941029999999998</v>
      </c>
      <c r="B277">
        <v>172.99691999999999</v>
      </c>
      <c r="C277" s="5">
        <v>105.05781</v>
      </c>
      <c r="D277">
        <v>2041.92139</v>
      </c>
      <c r="E277"/>
    </row>
    <row r="278" spans="1:5" ht="14.4" x14ac:dyDescent="0.3">
      <c r="A278">
        <v>0</v>
      </c>
      <c r="B278">
        <v>542.21267</v>
      </c>
      <c r="C278" s="5">
        <v>462.65591000000001</v>
      </c>
      <c r="D278">
        <v>4687.2001300000002</v>
      </c>
      <c r="E278"/>
    </row>
    <row r="279" spans="1:5" ht="14.4" x14ac:dyDescent="0.3">
      <c r="A279">
        <v>0</v>
      </c>
      <c r="B279">
        <v>0</v>
      </c>
      <c r="C279" s="5">
        <v>59.629019999999997</v>
      </c>
      <c r="D279">
        <v>3059.0710199999999</v>
      </c>
      <c r="E279"/>
    </row>
    <row r="280" spans="1:5" ht="14.4" x14ac:dyDescent="0.3">
      <c r="A280">
        <v>58.873939999999997</v>
      </c>
      <c r="B280">
        <v>37.506300000000003</v>
      </c>
      <c r="C280" s="5">
        <v>0</v>
      </c>
      <c r="D280">
        <v>1758.4875999999999</v>
      </c>
      <c r="E280"/>
    </row>
    <row r="281" spans="1:5" ht="14.4" x14ac:dyDescent="0.3">
      <c r="A281">
        <v>0</v>
      </c>
      <c r="B281">
        <v>1734.0975100000001</v>
      </c>
      <c r="C281" s="5">
        <v>236.2303</v>
      </c>
      <c r="D281">
        <v>5143.00252</v>
      </c>
      <c r="E281"/>
    </row>
    <row r="282" spans="1:5" ht="14.4" x14ac:dyDescent="0.3">
      <c r="A282">
        <v>0</v>
      </c>
      <c r="B282">
        <v>0</v>
      </c>
      <c r="C282" s="5">
        <v>0</v>
      </c>
      <c r="D282">
        <v>367.16221999999999</v>
      </c>
      <c r="E282"/>
    </row>
    <row r="283" spans="1:5" ht="14.4" x14ac:dyDescent="0.3">
      <c r="A283">
        <v>0</v>
      </c>
      <c r="B283">
        <v>0</v>
      </c>
      <c r="C283" s="5">
        <v>8.4266000000000005</v>
      </c>
      <c r="D283">
        <v>1252.95523</v>
      </c>
      <c r="E283"/>
    </row>
    <row r="284" spans="1:5" ht="14.4" x14ac:dyDescent="0.3">
      <c r="A284">
        <v>0</v>
      </c>
      <c r="B284">
        <v>0</v>
      </c>
      <c r="C284" s="5">
        <v>116.38721</v>
      </c>
      <c r="D284">
        <v>1187.1264200000001</v>
      </c>
      <c r="E284"/>
    </row>
    <row r="285" spans="1:5" ht="14.4" x14ac:dyDescent="0.3">
      <c r="A285">
        <v>26.069469999999999</v>
      </c>
      <c r="B285">
        <v>0</v>
      </c>
      <c r="C285" s="5">
        <v>0</v>
      </c>
      <c r="D285">
        <v>883.85289999999998</v>
      </c>
      <c r="E285"/>
    </row>
    <row r="286" spans="1:5" ht="14.4" x14ac:dyDescent="0.3">
      <c r="A286">
        <v>0</v>
      </c>
      <c r="B286">
        <v>126.41200000000001</v>
      </c>
      <c r="C286" s="5">
        <v>44.368310000000001</v>
      </c>
      <c r="D286">
        <v>955.65940000000001</v>
      </c>
      <c r="E286"/>
    </row>
    <row r="287" spans="1:5" ht="14.4" x14ac:dyDescent="0.3">
      <c r="A287">
        <v>0</v>
      </c>
      <c r="B287">
        <v>0</v>
      </c>
      <c r="C287" s="5">
        <v>122.22803999999999</v>
      </c>
      <c r="D287">
        <v>1869.9074599999999</v>
      </c>
      <c r="E287"/>
    </row>
    <row r="288" spans="1:5" ht="14.4" x14ac:dyDescent="0.3">
      <c r="A288">
        <v>8.2298799999999996</v>
      </c>
      <c r="B288">
        <v>0</v>
      </c>
      <c r="C288" s="5">
        <v>24.187090000000001</v>
      </c>
      <c r="D288">
        <v>1476.82881</v>
      </c>
      <c r="E288"/>
    </row>
    <row r="289" spans="1:5" ht="14.4" x14ac:dyDescent="0.3">
      <c r="A289">
        <v>0</v>
      </c>
      <c r="B289">
        <v>803.50886000000003</v>
      </c>
      <c r="C289" s="5">
        <v>107.31578</v>
      </c>
      <c r="D289">
        <v>3385.0938799999999</v>
      </c>
      <c r="E289"/>
    </row>
    <row r="290" spans="1:5" ht="14.4" x14ac:dyDescent="0.3">
      <c r="A290">
        <v>14.24775</v>
      </c>
      <c r="B290">
        <v>0</v>
      </c>
      <c r="C290" s="5">
        <v>140.05420000000001</v>
      </c>
      <c r="D290">
        <v>2013.74056</v>
      </c>
      <c r="E290"/>
    </row>
    <row r="291" spans="1:5" ht="14.4" x14ac:dyDescent="0.3">
      <c r="A291">
        <v>106.60693000000001</v>
      </c>
      <c r="B291">
        <v>1774.5601300000001</v>
      </c>
      <c r="C291" s="5">
        <v>41.869520000000001</v>
      </c>
      <c r="D291">
        <v>2345.7892099999999</v>
      </c>
      <c r="E291"/>
    </row>
    <row r="292" spans="1:5" ht="14.4" x14ac:dyDescent="0.3">
      <c r="A292">
        <v>138.81523999999999</v>
      </c>
      <c r="B292">
        <v>0</v>
      </c>
      <c r="C292" s="5">
        <v>138.3312</v>
      </c>
      <c r="D292">
        <v>933.03842999999995</v>
      </c>
      <c r="E292"/>
    </row>
    <row r="293" spans="1:5" ht="14.4" x14ac:dyDescent="0.3">
      <c r="A293">
        <v>269.91536000000002</v>
      </c>
      <c r="B293">
        <v>1458.26088</v>
      </c>
      <c r="C293" s="5">
        <v>135.63123999999999</v>
      </c>
      <c r="D293">
        <v>4798.2719299999999</v>
      </c>
      <c r="E293"/>
    </row>
    <row r="294" spans="1:5" ht="14.4" x14ac:dyDescent="0.3">
      <c r="A294">
        <v>0</v>
      </c>
      <c r="B294">
        <v>88.616669999999999</v>
      </c>
      <c r="C294" s="5">
        <v>6.33894</v>
      </c>
      <c r="D294">
        <v>1438.9176399999999</v>
      </c>
      <c r="E294"/>
    </row>
    <row r="295" spans="1:5" ht="14.4" x14ac:dyDescent="0.3">
      <c r="A295">
        <v>0</v>
      </c>
      <c r="B295">
        <v>390.286</v>
      </c>
      <c r="C295" s="5">
        <v>136.69074000000001</v>
      </c>
      <c r="D295">
        <v>1448.57421</v>
      </c>
      <c r="E295"/>
    </row>
    <row r="296" spans="1:5" ht="14.4" x14ac:dyDescent="0.3">
      <c r="A296">
        <v>0</v>
      </c>
      <c r="B296">
        <v>0</v>
      </c>
      <c r="C296" s="5">
        <v>279.69711000000001</v>
      </c>
      <c r="D296">
        <v>3634.1217900000001</v>
      </c>
      <c r="E296"/>
    </row>
    <row r="297" spans="1:5" ht="14.4" x14ac:dyDescent="0.3">
      <c r="A297">
        <v>0</v>
      </c>
      <c r="B297">
        <v>0</v>
      </c>
      <c r="C297" s="5">
        <v>324.65285</v>
      </c>
      <c r="D297">
        <v>2094.8682800000001</v>
      </c>
      <c r="E297"/>
    </row>
    <row r="298" spans="1:5" ht="14.4" x14ac:dyDescent="0.3">
      <c r="A298">
        <v>0</v>
      </c>
      <c r="B298">
        <v>0</v>
      </c>
      <c r="C298" s="5">
        <v>73.375200000000007</v>
      </c>
      <c r="D298">
        <v>1275.49332</v>
      </c>
      <c r="E298"/>
    </row>
    <row r="299" spans="1:5" ht="14.4" x14ac:dyDescent="0.3">
      <c r="A299">
        <v>23.828479999999999</v>
      </c>
      <c r="B299">
        <v>0</v>
      </c>
      <c r="C299" s="5">
        <v>6.3998999999999997</v>
      </c>
      <c r="D299">
        <v>2610.8123900000001</v>
      </c>
      <c r="E299"/>
    </row>
    <row r="300" spans="1:5" ht="14.4" x14ac:dyDescent="0.3">
      <c r="A300">
        <v>0</v>
      </c>
      <c r="B300">
        <v>1752.9345599999999</v>
      </c>
      <c r="C300" s="5">
        <v>111.73014000000001</v>
      </c>
      <c r="D300">
        <v>7636.0376399999996</v>
      </c>
      <c r="E300"/>
    </row>
    <row r="301" spans="1:5" ht="14.4" x14ac:dyDescent="0.3">
      <c r="A301">
        <v>0</v>
      </c>
      <c r="B301">
        <v>25.776959999999999</v>
      </c>
      <c r="C301" s="5">
        <v>227.35995</v>
      </c>
      <c r="D301">
        <v>905.53502000000003</v>
      </c>
      <c r="E301"/>
    </row>
    <row r="302" spans="1:5" ht="14.4" x14ac:dyDescent="0.3">
      <c r="A302">
        <v>0</v>
      </c>
      <c r="B302">
        <v>0</v>
      </c>
      <c r="C302" s="5">
        <v>87.626930000000002</v>
      </c>
      <c r="D302">
        <v>1281.9873600000001</v>
      </c>
      <c r="E302"/>
    </row>
    <row r="303" spans="1:5" ht="14.4" x14ac:dyDescent="0.3">
      <c r="A303">
        <v>143.94234</v>
      </c>
      <c r="B303">
        <v>0</v>
      </c>
      <c r="C303" s="5">
        <v>138.60720000000001</v>
      </c>
      <c r="D303">
        <v>950.59956</v>
      </c>
      <c r="E303"/>
    </row>
    <row r="304" spans="1:5" ht="14.4" x14ac:dyDescent="0.3">
      <c r="A304">
        <v>0</v>
      </c>
      <c r="B304">
        <v>0</v>
      </c>
      <c r="C304" s="5">
        <v>23.7912</v>
      </c>
      <c r="D304">
        <v>1317.61511</v>
      </c>
      <c r="E304"/>
    </row>
    <row r="305" spans="1:5" ht="14.4" x14ac:dyDescent="0.3">
      <c r="A305">
        <v>0</v>
      </c>
      <c r="B305">
        <v>1294.63285</v>
      </c>
      <c r="C305" s="5">
        <v>193.34801999999999</v>
      </c>
      <c r="D305">
        <v>2915.3822100000002</v>
      </c>
      <c r="E305"/>
    </row>
    <row r="306" spans="1:5" ht="14.4" x14ac:dyDescent="0.3">
      <c r="A306">
        <v>0</v>
      </c>
      <c r="B306">
        <v>0</v>
      </c>
      <c r="C306" s="5">
        <v>63.144030000000001</v>
      </c>
      <c r="D306">
        <v>1601.1401900000001</v>
      </c>
      <c r="E306"/>
    </row>
    <row r="307" spans="1:5" ht="14.4" x14ac:dyDescent="0.3">
      <c r="A307">
        <v>42.911859999999997</v>
      </c>
      <c r="B307">
        <v>0</v>
      </c>
      <c r="C307" s="5">
        <v>127.59365</v>
      </c>
      <c r="D307">
        <v>4806.9385499999999</v>
      </c>
      <c r="E307"/>
    </row>
    <row r="308" spans="1:5" ht="14.4" x14ac:dyDescent="0.3">
      <c r="A308">
        <v>88.170159999999996</v>
      </c>
      <c r="B308">
        <v>114.6366</v>
      </c>
      <c r="C308" s="5">
        <v>459.76067999999998</v>
      </c>
      <c r="D308">
        <v>4335.6287400000001</v>
      </c>
      <c r="E308"/>
    </row>
    <row r="309" spans="1:5" ht="14.4" x14ac:dyDescent="0.3">
      <c r="A309">
        <v>38.598300000000002</v>
      </c>
      <c r="B309">
        <v>0</v>
      </c>
      <c r="C309" s="5">
        <v>64.883200000000002</v>
      </c>
      <c r="D309">
        <v>2651.0629399999998</v>
      </c>
      <c r="E309"/>
    </row>
    <row r="310" spans="1:5" ht="14.4" x14ac:dyDescent="0.3">
      <c r="A310">
        <v>0</v>
      </c>
      <c r="B310">
        <v>25.242719999999998</v>
      </c>
      <c r="C310" s="5">
        <v>309.95179999999999</v>
      </c>
      <c r="D310">
        <v>2240.30854</v>
      </c>
      <c r="E310"/>
    </row>
    <row r="311" spans="1:5" ht="14.4" x14ac:dyDescent="0.3">
      <c r="A311">
        <v>424.05525</v>
      </c>
      <c r="B311">
        <v>29.328980000000001</v>
      </c>
      <c r="C311" s="5">
        <v>190.17246</v>
      </c>
      <c r="D311">
        <v>2268.8186500000002</v>
      </c>
      <c r="E311"/>
    </row>
    <row r="312" spans="1:5" ht="14.4" x14ac:dyDescent="0.3">
      <c r="A312">
        <v>0</v>
      </c>
      <c r="B312">
        <v>0</v>
      </c>
      <c r="C312" s="5">
        <v>0</v>
      </c>
      <c r="D312">
        <v>1710.75893</v>
      </c>
      <c r="E312"/>
    </row>
    <row r="313" spans="1:5" ht="14.4" x14ac:dyDescent="0.3">
      <c r="A313">
        <v>256.98520000000002</v>
      </c>
      <c r="B313">
        <v>477.61793</v>
      </c>
      <c r="C313" s="5">
        <v>278.48741000000001</v>
      </c>
      <c r="D313">
        <v>5596.3215600000003</v>
      </c>
      <c r="E313"/>
    </row>
    <row r="314" spans="1:5" ht="14.4" x14ac:dyDescent="0.3">
      <c r="A314">
        <v>709.19484999999997</v>
      </c>
      <c r="B314">
        <v>89.562200000000004</v>
      </c>
      <c r="C314" s="5">
        <v>212.40782999999999</v>
      </c>
      <c r="D314">
        <v>2896.5414099999998</v>
      </c>
      <c r="E314"/>
    </row>
    <row r="315" spans="1:5" ht="14.4" x14ac:dyDescent="0.3">
      <c r="A315">
        <v>439.30380000000002</v>
      </c>
      <c r="B315">
        <v>98.000159999999994</v>
      </c>
      <c r="C315" s="5">
        <v>37.75488</v>
      </c>
      <c r="D315">
        <v>1416.38159</v>
      </c>
      <c r="E315"/>
    </row>
    <row r="316" spans="1:5" ht="14.4" x14ac:dyDescent="0.3">
      <c r="A316">
        <v>0</v>
      </c>
      <c r="B316">
        <v>0</v>
      </c>
      <c r="C316" s="5">
        <v>68.429370000000006</v>
      </c>
      <c r="D316">
        <v>1608.69714</v>
      </c>
      <c r="E316"/>
    </row>
    <row r="317" spans="1:5" ht="14.4" x14ac:dyDescent="0.3">
      <c r="A317">
        <v>0</v>
      </c>
      <c r="B317">
        <v>417.18275</v>
      </c>
      <c r="C317" s="5">
        <v>119.976</v>
      </c>
      <c r="D317">
        <v>2698.28087</v>
      </c>
      <c r="E317"/>
    </row>
    <row r="318" spans="1:5" ht="14.4" x14ac:dyDescent="0.3">
      <c r="A318">
        <v>0</v>
      </c>
      <c r="B318">
        <v>59.310720000000003</v>
      </c>
      <c r="C318" s="5">
        <v>66.745779999999996</v>
      </c>
      <c r="D318">
        <v>2769.1624400000001</v>
      </c>
      <c r="E318"/>
    </row>
    <row r="319" spans="1:5" ht="14.4" x14ac:dyDescent="0.3">
      <c r="A319">
        <v>62.954639999999998</v>
      </c>
      <c r="B319">
        <v>0</v>
      </c>
      <c r="C319" s="5">
        <v>0</v>
      </c>
      <c r="D319">
        <v>1804.1230499999999</v>
      </c>
      <c r="E319"/>
    </row>
    <row r="320" spans="1:5" ht="14.4" x14ac:dyDescent="0.3">
      <c r="A320">
        <v>0</v>
      </c>
      <c r="B320">
        <v>46.594180000000001</v>
      </c>
      <c r="C320" s="5">
        <v>21.896909999999998</v>
      </c>
      <c r="D320">
        <v>1644.2618399999999</v>
      </c>
      <c r="E320"/>
    </row>
    <row r="321" spans="1:5" ht="14.4" x14ac:dyDescent="0.3">
      <c r="A321">
        <v>536.59771999999998</v>
      </c>
      <c r="B321">
        <v>0</v>
      </c>
      <c r="C321" s="5">
        <v>289.84861999999998</v>
      </c>
      <c r="D321">
        <v>3407.8943599999998</v>
      </c>
      <c r="E321"/>
    </row>
    <row r="322" spans="1:5" ht="14.4" x14ac:dyDescent="0.3">
      <c r="A322">
        <v>252.48947000000001</v>
      </c>
      <c r="B322">
        <v>0</v>
      </c>
      <c r="C322" s="5">
        <v>45.688510000000001</v>
      </c>
      <c r="D322">
        <v>2599.4211</v>
      </c>
      <c r="E322"/>
    </row>
    <row r="323" spans="1:5" ht="14.4" x14ac:dyDescent="0.3">
      <c r="A323">
        <v>6.9480000000000004</v>
      </c>
      <c r="B323">
        <v>438.95366999999999</v>
      </c>
      <c r="C323" s="5">
        <v>111.51463</v>
      </c>
      <c r="D323">
        <v>2803.5727999999999</v>
      </c>
      <c r="E323"/>
    </row>
    <row r="324" spans="1:5" ht="14.4" x14ac:dyDescent="0.3">
      <c r="A324">
        <v>0</v>
      </c>
      <c r="B324">
        <v>681.95183999999995</v>
      </c>
      <c r="C324" s="5">
        <v>8.2531099999999995</v>
      </c>
      <c r="D324">
        <v>3884.4842800000001</v>
      </c>
      <c r="E324"/>
    </row>
    <row r="325" spans="1:5" ht="14.4" x14ac:dyDescent="0.3">
      <c r="A325">
        <v>432.68225000000001</v>
      </c>
      <c r="B325">
        <v>112.59950000000001</v>
      </c>
      <c r="C325" s="5">
        <v>224.47040000000001</v>
      </c>
      <c r="D325">
        <v>2578.96722</v>
      </c>
      <c r="E325"/>
    </row>
    <row r="326" spans="1:5" ht="14.4" x14ac:dyDescent="0.3">
      <c r="A326">
        <v>16.62791</v>
      </c>
      <c r="B326">
        <v>0</v>
      </c>
      <c r="C326" s="5">
        <v>69.169889999999995</v>
      </c>
      <c r="D326">
        <v>1119.61257</v>
      </c>
      <c r="E326"/>
    </row>
    <row r="327" spans="1:5" ht="14.4" x14ac:dyDescent="0.3">
      <c r="A327">
        <v>29.926469999999998</v>
      </c>
      <c r="B327">
        <v>0</v>
      </c>
      <c r="C327" s="5">
        <v>435.18860000000001</v>
      </c>
      <c r="D327">
        <v>2248.0268000000001</v>
      </c>
      <c r="E327"/>
    </row>
    <row r="328" spans="1:5" ht="14.4" x14ac:dyDescent="0.3">
      <c r="A328">
        <v>288.21467000000001</v>
      </c>
      <c r="B328">
        <v>1299.8356699999999</v>
      </c>
      <c r="C328" s="5">
        <v>151.13199</v>
      </c>
      <c r="D328">
        <v>3529.5796799999998</v>
      </c>
      <c r="E328"/>
    </row>
    <row r="329" spans="1:5" ht="14.4" x14ac:dyDescent="0.3">
      <c r="A329">
        <v>0</v>
      </c>
      <c r="B329">
        <v>0</v>
      </c>
      <c r="C329" s="5">
        <v>259.52114999999998</v>
      </c>
      <c r="D329">
        <v>2148.73443</v>
      </c>
      <c r="E329"/>
    </row>
    <row r="330" spans="1:5" ht="14.4" x14ac:dyDescent="0.3">
      <c r="A330">
        <v>854.30071999999996</v>
      </c>
      <c r="B330">
        <v>344.20825000000002</v>
      </c>
      <c r="C330" s="5">
        <v>535.41562999999996</v>
      </c>
      <c r="D330">
        <v>4550.3347000000003</v>
      </c>
      <c r="E330"/>
    </row>
    <row r="331" spans="1:5" ht="14.4" x14ac:dyDescent="0.3">
      <c r="A331">
        <v>0</v>
      </c>
      <c r="B331">
        <v>0</v>
      </c>
      <c r="C331" s="5">
        <v>4.2679</v>
      </c>
      <c r="D331">
        <v>2222.8769299999999</v>
      </c>
      <c r="E331"/>
    </row>
    <row r="332" spans="1:5" ht="14.4" x14ac:dyDescent="0.3">
      <c r="A332">
        <v>414.53859999999997</v>
      </c>
      <c r="B332">
        <v>512.82843000000003</v>
      </c>
      <c r="C332" s="5">
        <v>89.846779999999995</v>
      </c>
      <c r="D332">
        <v>2242.59229</v>
      </c>
      <c r="E332"/>
    </row>
    <row r="333" spans="1:5" ht="14.4" x14ac:dyDescent="0.3">
      <c r="A333">
        <v>0</v>
      </c>
      <c r="B333">
        <v>622.77120000000002</v>
      </c>
      <c r="C333" s="5">
        <v>398.76251999999999</v>
      </c>
      <c r="D333">
        <v>3007.5038300000001</v>
      </c>
      <c r="E333"/>
    </row>
    <row r="334" spans="1:5" ht="14.4" x14ac:dyDescent="0.3">
      <c r="A334">
        <v>106.75391999999999</v>
      </c>
      <c r="B334">
        <v>121.15145</v>
      </c>
      <c r="C334" s="5">
        <v>350.48939000000001</v>
      </c>
      <c r="D334">
        <v>2269.9697299999998</v>
      </c>
      <c r="E334"/>
    </row>
    <row r="335" spans="1:5" ht="14.4" x14ac:dyDescent="0.3">
      <c r="A335">
        <v>0</v>
      </c>
      <c r="B335">
        <v>155.27646999999999</v>
      </c>
      <c r="C335" s="5">
        <v>568.49706000000003</v>
      </c>
      <c r="D335">
        <v>4665.0935600000003</v>
      </c>
      <c r="E335"/>
    </row>
    <row r="336" spans="1:5" ht="14.4" x14ac:dyDescent="0.3">
      <c r="A336">
        <v>0</v>
      </c>
      <c r="B336">
        <v>0</v>
      </c>
      <c r="C336" s="5">
        <v>110.10535</v>
      </c>
      <c r="D336">
        <v>2755.7876000000001</v>
      </c>
      <c r="E336"/>
    </row>
    <row r="337" spans="1:5" ht="14.4" x14ac:dyDescent="0.3">
      <c r="A337">
        <v>106.33544999999999</v>
      </c>
      <c r="B337">
        <v>704.56335999999999</v>
      </c>
      <c r="C337" s="5">
        <v>121.10719</v>
      </c>
      <c r="D337">
        <v>2421.9468000000002</v>
      </c>
      <c r="E337"/>
    </row>
    <row r="338" spans="1:5" ht="14.4" x14ac:dyDescent="0.3">
      <c r="A338">
        <v>75.87321</v>
      </c>
      <c r="B338">
        <v>0</v>
      </c>
      <c r="C338" s="5">
        <v>72.389809999999997</v>
      </c>
      <c r="D338">
        <v>2288.9150599999998</v>
      </c>
      <c r="E338"/>
    </row>
    <row r="339" spans="1:5" ht="14.4" x14ac:dyDescent="0.3">
      <c r="A339">
        <v>88.12518</v>
      </c>
      <c r="B339">
        <v>2692.08347</v>
      </c>
      <c r="C339" s="5">
        <v>564.77925000000005</v>
      </c>
      <c r="D339">
        <v>5204.1389799999997</v>
      </c>
      <c r="E339"/>
    </row>
    <row r="340" spans="1:5" ht="14.4" x14ac:dyDescent="0.3">
      <c r="A340">
        <v>45.2361</v>
      </c>
      <c r="B340">
        <v>521.928</v>
      </c>
      <c r="C340" s="5">
        <v>78.409899999999993</v>
      </c>
      <c r="D340">
        <v>2100.55926</v>
      </c>
      <c r="E340"/>
    </row>
    <row r="341" spans="1:5" ht="14.4" x14ac:dyDescent="0.3">
      <c r="A341">
        <v>0</v>
      </c>
      <c r="B341">
        <v>177.57549</v>
      </c>
      <c r="C341" s="5">
        <v>239.45536999999999</v>
      </c>
      <c r="D341">
        <v>3973.6486100000002</v>
      </c>
      <c r="E341"/>
    </row>
    <row r="342" spans="1:5" ht="14.4" x14ac:dyDescent="0.3">
      <c r="A342">
        <v>0</v>
      </c>
      <c r="B342">
        <v>0</v>
      </c>
      <c r="C342" s="5">
        <v>116.42788</v>
      </c>
      <c r="D342">
        <v>1873.9807499999999</v>
      </c>
      <c r="E342"/>
    </row>
    <row r="343" spans="1:5" ht="14.4" x14ac:dyDescent="0.3">
      <c r="A343">
        <v>128.52714</v>
      </c>
      <c r="B343">
        <v>16.977720000000001</v>
      </c>
      <c r="C343" s="5">
        <v>24.616800000000001</v>
      </c>
      <c r="D343">
        <v>770.93086000000005</v>
      </c>
      <c r="E343"/>
    </row>
    <row r="344" spans="1:5" ht="14.4" x14ac:dyDescent="0.3">
      <c r="A344">
        <v>340.27402999999998</v>
      </c>
      <c r="B344">
        <v>565.4117</v>
      </c>
      <c r="C344" s="5">
        <v>424.56959999999998</v>
      </c>
      <c r="D344">
        <v>4317.1878699999997</v>
      </c>
      <c r="E344"/>
    </row>
    <row r="345" spans="1:5" ht="14.4" x14ac:dyDescent="0.3">
      <c r="A345">
        <v>1863.7243599999999</v>
      </c>
      <c r="B345">
        <v>291.56259999999997</v>
      </c>
      <c r="C345" s="5">
        <v>1077.27629</v>
      </c>
      <c r="D345">
        <v>9117.9966800000002</v>
      </c>
      <c r="E345"/>
    </row>
    <row r="346" spans="1:5" ht="14.4" x14ac:dyDescent="0.3">
      <c r="A346">
        <v>0</v>
      </c>
      <c r="B346">
        <v>0</v>
      </c>
      <c r="C346" s="5">
        <v>11.62392</v>
      </c>
      <c r="D346">
        <v>691.99465999999995</v>
      </c>
      <c r="E346"/>
    </row>
    <row r="347" spans="1:5" ht="14.4" x14ac:dyDescent="0.3">
      <c r="A347">
        <v>17.67137</v>
      </c>
      <c r="B347">
        <v>0</v>
      </c>
      <c r="C347" s="5">
        <v>6.9865199999999996</v>
      </c>
      <c r="D347">
        <v>1353.83861</v>
      </c>
      <c r="E347"/>
    </row>
    <row r="348" spans="1:5" ht="14.4" x14ac:dyDescent="0.3">
      <c r="A348">
        <v>23.45148</v>
      </c>
      <c r="B348">
        <v>0</v>
      </c>
      <c r="C348" s="5">
        <v>519.85564999999997</v>
      </c>
      <c r="D348">
        <v>3273.4531200000001</v>
      </c>
      <c r="E348"/>
    </row>
    <row r="349" spans="1:5" ht="14.4" x14ac:dyDescent="0.3">
      <c r="A349">
        <v>0</v>
      </c>
      <c r="B349">
        <v>0</v>
      </c>
      <c r="C349" s="5">
        <v>0</v>
      </c>
      <c r="D349">
        <v>4602.7169199999998</v>
      </c>
      <c r="E349"/>
    </row>
    <row r="350" spans="1:5" ht="14.4" x14ac:dyDescent="0.3">
      <c r="A350">
        <v>91.499409999999997</v>
      </c>
      <c r="B350">
        <v>624.43823999999995</v>
      </c>
      <c r="C350" s="5">
        <v>871.50436000000002</v>
      </c>
      <c r="D350">
        <v>5465.9116899999999</v>
      </c>
      <c r="E350"/>
    </row>
    <row r="351" spans="1:5" ht="14.4" x14ac:dyDescent="0.3">
      <c r="A351">
        <v>12.40681</v>
      </c>
      <c r="B351">
        <v>0</v>
      </c>
      <c r="C351" s="5">
        <v>90.666169999999994</v>
      </c>
      <c r="D351">
        <v>1121.4418000000001</v>
      </c>
      <c r="E351"/>
    </row>
    <row r="352" spans="1:5" ht="14.4" x14ac:dyDescent="0.3">
      <c r="A352">
        <v>13.559609999999999</v>
      </c>
      <c r="B352">
        <v>213.82356999999999</v>
      </c>
      <c r="C352" s="5">
        <v>72.195629999999994</v>
      </c>
      <c r="D352">
        <v>1695.4768300000001</v>
      </c>
      <c r="E352"/>
    </row>
    <row r="353" spans="1:5" ht="14.4" x14ac:dyDescent="0.3">
      <c r="A353">
        <v>112.39955999999999</v>
      </c>
      <c r="B353">
        <v>0</v>
      </c>
      <c r="C353" s="5">
        <v>169.50949</v>
      </c>
      <c r="D353">
        <v>2079.8849399999999</v>
      </c>
      <c r="E353"/>
    </row>
    <row r="354" spans="1:5" ht="14.4" x14ac:dyDescent="0.3">
      <c r="A354">
        <v>369.9529</v>
      </c>
      <c r="B354">
        <v>2587.2265499999999</v>
      </c>
      <c r="C354" s="5">
        <v>858.33184000000006</v>
      </c>
      <c r="D354">
        <v>6698.6687099999999</v>
      </c>
      <c r="E354"/>
    </row>
    <row r="355" spans="1:5" ht="14.4" x14ac:dyDescent="0.3">
      <c r="A355">
        <v>269.47750000000002</v>
      </c>
      <c r="B355">
        <v>88.152190000000004</v>
      </c>
      <c r="C355" s="5">
        <v>202.0333</v>
      </c>
      <c r="D355">
        <v>2297.9584599999998</v>
      </c>
      <c r="E355"/>
    </row>
    <row r="356" spans="1:5" ht="14.4" x14ac:dyDescent="0.3">
      <c r="A356">
        <v>0</v>
      </c>
      <c r="B356">
        <v>370.99605000000003</v>
      </c>
      <c r="C356" s="5">
        <v>632.27494999999999</v>
      </c>
      <c r="D356">
        <v>4501.2676799999999</v>
      </c>
      <c r="E356"/>
    </row>
    <row r="357" spans="1:5" ht="14.4" x14ac:dyDescent="0.3">
      <c r="A357">
        <v>71.674199999999999</v>
      </c>
      <c r="B357">
        <v>1916.0996399999999</v>
      </c>
      <c r="C357" s="5">
        <v>3255.5078400000002</v>
      </c>
      <c r="D357">
        <v>11011.910669999999</v>
      </c>
      <c r="E357"/>
    </row>
    <row r="358" spans="1:5" ht="14.4" x14ac:dyDescent="0.3">
      <c r="A358">
        <v>0</v>
      </c>
      <c r="B358">
        <v>38.89152</v>
      </c>
      <c r="C358" s="5">
        <v>572.03438000000006</v>
      </c>
      <c r="D358">
        <v>1649.28431</v>
      </c>
      <c r="E358"/>
    </row>
    <row r="359" spans="1:5" ht="14.4" x14ac:dyDescent="0.3">
      <c r="A359">
        <v>92.280600000000007</v>
      </c>
      <c r="B359">
        <v>56.392000000000003</v>
      </c>
      <c r="C359" s="5">
        <v>46.603200000000001</v>
      </c>
      <c r="D359">
        <v>1253.94715</v>
      </c>
      <c r="E359"/>
    </row>
    <row r="360" spans="1:5" ht="14.4" x14ac:dyDescent="0.3">
      <c r="A360">
        <v>240.9342</v>
      </c>
      <c r="B360">
        <v>379.48552000000001</v>
      </c>
      <c r="C360" s="5">
        <v>27.292670000000001</v>
      </c>
      <c r="D360">
        <v>1878.93794</v>
      </c>
      <c r="E360"/>
    </row>
    <row r="361" spans="1:5" ht="14.4" x14ac:dyDescent="0.3">
      <c r="A361">
        <v>0</v>
      </c>
      <c r="B361">
        <v>0</v>
      </c>
      <c r="C361" s="5">
        <v>156.47861</v>
      </c>
      <c r="D361">
        <v>1951.3763899999999</v>
      </c>
      <c r="E361"/>
    </row>
    <row r="362" spans="1:5" ht="14.4" x14ac:dyDescent="0.3">
      <c r="A362">
        <v>116.90754</v>
      </c>
      <c r="B362">
        <v>1252.45723</v>
      </c>
      <c r="C362" s="5">
        <v>122.37818</v>
      </c>
      <c r="D362">
        <v>3667.0067399999998</v>
      </c>
      <c r="E362"/>
    </row>
    <row r="363" spans="1:5" ht="14.4" x14ac:dyDescent="0.3">
      <c r="A363">
        <v>0</v>
      </c>
      <c r="B363">
        <v>2163.86024</v>
      </c>
      <c r="C363" s="5">
        <v>30.369</v>
      </c>
      <c r="D363">
        <v>4348.45003</v>
      </c>
      <c r="E363"/>
    </row>
    <row r="364" spans="1:5" ht="14.4" x14ac:dyDescent="0.3">
      <c r="A364">
        <v>376.14481000000001</v>
      </c>
      <c r="B364">
        <v>199.12537</v>
      </c>
      <c r="C364" s="5">
        <v>338.48818</v>
      </c>
      <c r="D364">
        <v>3638.22046</v>
      </c>
      <c r="E364"/>
    </row>
    <row r="365" spans="1:5" ht="14.4" x14ac:dyDescent="0.3">
      <c r="A365">
        <v>0</v>
      </c>
      <c r="B365">
        <v>0</v>
      </c>
      <c r="C365" s="5">
        <v>49.985680000000002</v>
      </c>
      <c r="D365">
        <v>869.84978000000001</v>
      </c>
      <c r="E365"/>
    </row>
    <row r="366" spans="1:5" ht="14.4" x14ac:dyDescent="0.3">
      <c r="A366">
        <v>64.808359999999993</v>
      </c>
      <c r="B366">
        <v>206.29013</v>
      </c>
      <c r="C366" s="5">
        <v>95.222399999999993</v>
      </c>
      <c r="D366">
        <v>2218.6730899999998</v>
      </c>
      <c r="E366"/>
    </row>
    <row r="367" spans="1:5" ht="14.4" x14ac:dyDescent="0.3">
      <c r="A367">
        <v>0</v>
      </c>
      <c r="B367">
        <v>0</v>
      </c>
      <c r="C367" s="5">
        <v>0</v>
      </c>
      <c r="D367">
        <v>3075.3937799999999</v>
      </c>
      <c r="E367"/>
    </row>
    <row r="368" spans="1:5" ht="14.4" x14ac:dyDescent="0.3">
      <c r="A368">
        <v>104.71829</v>
      </c>
      <c r="B368">
        <v>0</v>
      </c>
      <c r="C368" s="5">
        <v>191.23811000000001</v>
      </c>
      <c r="D368">
        <v>2049.8965800000001</v>
      </c>
      <c r="E368"/>
    </row>
    <row r="369" spans="1:5" ht="14.4" x14ac:dyDescent="0.3">
      <c r="A369">
        <v>0</v>
      </c>
      <c r="B369">
        <v>1059.24</v>
      </c>
      <c r="C369" s="5">
        <v>0</v>
      </c>
      <c r="D369">
        <v>2672.9996000000001</v>
      </c>
      <c r="E369"/>
    </row>
    <row r="370" spans="1:5" ht="14.4" x14ac:dyDescent="0.3">
      <c r="A370">
        <v>8.2868999999999993</v>
      </c>
      <c r="B370">
        <v>84.214730000000003</v>
      </c>
      <c r="C370" s="5">
        <v>0</v>
      </c>
      <c r="D370">
        <v>2525.30008</v>
      </c>
      <c r="E370"/>
    </row>
    <row r="371" spans="1:5" ht="14.4" x14ac:dyDescent="0.3">
      <c r="A371">
        <v>138.06312</v>
      </c>
      <c r="B371">
        <v>994.70817</v>
      </c>
      <c r="C371" s="5">
        <v>104.7698</v>
      </c>
      <c r="D371">
        <v>3299.04684</v>
      </c>
      <c r="E371"/>
    </row>
    <row r="372" spans="1:5" ht="14.4" x14ac:dyDescent="0.3">
      <c r="A372">
        <v>669.35721999999998</v>
      </c>
      <c r="B372">
        <v>0</v>
      </c>
      <c r="C372" s="5">
        <v>910.01925000000006</v>
      </c>
      <c r="D372">
        <v>3433.1457399999999</v>
      </c>
      <c r="E372"/>
    </row>
    <row r="373" spans="1:5" ht="14.4" x14ac:dyDescent="0.3">
      <c r="A373">
        <v>0</v>
      </c>
      <c r="B373">
        <v>50.538670000000003</v>
      </c>
      <c r="C373" s="5">
        <v>154.93631999999999</v>
      </c>
      <c r="D373">
        <v>3752.3995300000001</v>
      </c>
      <c r="E373"/>
    </row>
    <row r="374" spans="1:5" ht="14.4" x14ac:dyDescent="0.3">
      <c r="A374">
        <v>0</v>
      </c>
      <c r="B374">
        <v>0</v>
      </c>
      <c r="C374" s="5">
        <v>1046.934</v>
      </c>
      <c r="D374">
        <v>4459.8379699999996</v>
      </c>
      <c r="E374"/>
    </row>
    <row r="375" spans="1:5" ht="14.4" x14ac:dyDescent="0.3">
      <c r="A375">
        <v>247.00059999999999</v>
      </c>
      <c r="B375">
        <v>924.18304000000001</v>
      </c>
      <c r="C375" s="5">
        <v>0</v>
      </c>
      <c r="D375">
        <v>5837.6935700000004</v>
      </c>
      <c r="E375"/>
    </row>
    <row r="376" spans="1:5" ht="14.4" x14ac:dyDescent="0.3">
      <c r="A376">
        <v>0</v>
      </c>
      <c r="B376">
        <v>574.18829000000005</v>
      </c>
      <c r="C376" s="5">
        <v>114.88118</v>
      </c>
      <c r="D376">
        <v>3739.0205099999998</v>
      </c>
      <c r="E376"/>
    </row>
    <row r="377" spans="1:5" ht="14.4" x14ac:dyDescent="0.3">
      <c r="A377">
        <v>0</v>
      </c>
      <c r="B377">
        <v>178.55323000000001</v>
      </c>
      <c r="C377" s="5">
        <v>616.88760000000002</v>
      </c>
      <c r="D377">
        <v>2395.0497599999999</v>
      </c>
      <c r="E377"/>
    </row>
    <row r="378" spans="1:5" ht="14.4" x14ac:dyDescent="0.3">
      <c r="A378">
        <v>0</v>
      </c>
      <c r="B378">
        <v>0</v>
      </c>
      <c r="C378" s="5">
        <v>233.85957999999999</v>
      </c>
      <c r="D378">
        <v>1408.90247</v>
      </c>
      <c r="E378"/>
    </row>
    <row r="379" spans="1:5" ht="14.4" x14ac:dyDescent="0.3">
      <c r="A379">
        <v>0</v>
      </c>
      <c r="B379">
        <v>0</v>
      </c>
      <c r="C379" s="5">
        <v>150.17258000000001</v>
      </c>
      <c r="D379">
        <v>1495.4517599999999</v>
      </c>
      <c r="E379"/>
    </row>
    <row r="380" spans="1:5" ht="14.4" x14ac:dyDescent="0.3">
      <c r="A380">
        <v>0</v>
      </c>
      <c r="B380">
        <v>545.46285999999998</v>
      </c>
      <c r="C380" s="5">
        <v>360.46758999999997</v>
      </c>
      <c r="D380">
        <v>2896.6289000000002</v>
      </c>
      <c r="E380"/>
    </row>
    <row r="381" spans="1:5" ht="14.4" x14ac:dyDescent="0.3">
      <c r="A381">
        <v>0</v>
      </c>
      <c r="B381">
        <v>0</v>
      </c>
      <c r="C381" s="5">
        <v>60.738</v>
      </c>
      <c r="D381">
        <v>692.14490000000001</v>
      </c>
      <c r="E381"/>
    </row>
    <row r="382" spans="1:5" ht="14.4" x14ac:dyDescent="0.3">
      <c r="A382">
        <v>0</v>
      </c>
      <c r="B382">
        <v>359.98912000000001</v>
      </c>
      <c r="C382" s="5">
        <v>75.774479999999997</v>
      </c>
      <c r="D382">
        <v>2254.87336</v>
      </c>
      <c r="E382"/>
    </row>
    <row r="383" spans="1:5" ht="14.4" x14ac:dyDescent="0.3">
      <c r="A383">
        <v>0</v>
      </c>
      <c r="B383">
        <v>0</v>
      </c>
      <c r="C383" s="5">
        <v>181.99996999999999</v>
      </c>
      <c r="D383">
        <v>1707.5184400000001</v>
      </c>
      <c r="E383"/>
    </row>
    <row r="384" spans="1:5" ht="14.4" x14ac:dyDescent="0.3">
      <c r="A384">
        <v>0</v>
      </c>
      <c r="B384">
        <v>1022.81605</v>
      </c>
      <c r="C384" s="5">
        <v>555.77048000000002</v>
      </c>
      <c r="D384">
        <v>5761.13076</v>
      </c>
      <c r="E384"/>
    </row>
    <row r="385" spans="1:5" ht="14.4" x14ac:dyDescent="0.3">
      <c r="A385">
        <v>133.56205</v>
      </c>
      <c r="B385">
        <v>490.74736999999999</v>
      </c>
      <c r="C385" s="5">
        <v>304.35124000000002</v>
      </c>
      <c r="D385">
        <v>2342.9677299999998</v>
      </c>
      <c r="E385"/>
    </row>
    <row r="386" spans="1:5" ht="14.4" x14ac:dyDescent="0.3">
      <c r="A386">
        <v>0</v>
      </c>
      <c r="B386">
        <v>141.54140000000001</v>
      </c>
      <c r="C386" s="5">
        <v>37.841700000000003</v>
      </c>
      <c r="D386">
        <v>2334.0073299999999</v>
      </c>
      <c r="E386"/>
    </row>
    <row r="387" spans="1:5" ht="14.4" x14ac:dyDescent="0.3">
      <c r="A387">
        <v>9.9917999999999996</v>
      </c>
      <c r="B387">
        <v>0</v>
      </c>
      <c r="C387" s="5">
        <v>237.73464000000001</v>
      </c>
      <c r="D387">
        <v>2058.8892700000001</v>
      </c>
      <c r="E387"/>
    </row>
    <row r="388" spans="1:5" ht="14.4" x14ac:dyDescent="0.3">
      <c r="A388">
        <v>804.22376999999994</v>
      </c>
      <c r="B388">
        <v>475.31610999999998</v>
      </c>
      <c r="C388" s="5">
        <v>20.547920000000001</v>
      </c>
      <c r="D388">
        <v>2952.46931</v>
      </c>
      <c r="E388"/>
    </row>
    <row r="389" spans="1:5" ht="14.4" x14ac:dyDescent="0.3">
      <c r="A389">
        <v>0</v>
      </c>
      <c r="B389">
        <v>727.59094000000005</v>
      </c>
      <c r="C389" s="5">
        <v>293.83033999999998</v>
      </c>
      <c r="D389">
        <v>3502.6745999999998</v>
      </c>
      <c r="E389"/>
    </row>
    <row r="390" spans="1:5" ht="14.4" x14ac:dyDescent="0.3">
      <c r="A390">
        <v>471.10773</v>
      </c>
      <c r="B390">
        <v>0</v>
      </c>
      <c r="C390" s="5">
        <v>324.40913999999998</v>
      </c>
      <c r="D390">
        <v>2339.6072100000001</v>
      </c>
      <c r="E390"/>
    </row>
    <row r="391" spans="1:5" ht="14.4" x14ac:dyDescent="0.3">
      <c r="A391">
        <v>253.03335999999999</v>
      </c>
      <c r="B391">
        <v>2221.6794799999998</v>
      </c>
      <c r="C391" s="5">
        <v>1488.3901900000001</v>
      </c>
      <c r="D391">
        <v>8027.3495499999999</v>
      </c>
      <c r="E391"/>
    </row>
    <row r="392" spans="1:5" ht="14.4" x14ac:dyDescent="0.3">
      <c r="A392">
        <v>0</v>
      </c>
      <c r="B392">
        <v>551.16494</v>
      </c>
      <c r="C392" s="5">
        <v>476.17493000000002</v>
      </c>
      <c r="D392">
        <v>4609.54342</v>
      </c>
      <c r="E392"/>
    </row>
    <row r="393" spans="1:5" ht="14.4" x14ac:dyDescent="0.3">
      <c r="A393">
        <v>0</v>
      </c>
      <c r="B393">
        <v>0</v>
      </c>
      <c r="C393" s="5">
        <v>79.931569999999994</v>
      </c>
      <c r="D393">
        <v>1266.4756299999999</v>
      </c>
      <c r="E393"/>
    </row>
    <row r="394" spans="1:5" ht="14.4" x14ac:dyDescent="0.3">
      <c r="A394">
        <v>0</v>
      </c>
      <c r="B394">
        <v>62.374400000000001</v>
      </c>
      <c r="C394" s="5">
        <v>69.563289999999995</v>
      </c>
      <c r="D394">
        <v>1001.6604</v>
      </c>
      <c r="E394"/>
    </row>
    <row r="395" spans="1:5" ht="14.4" x14ac:dyDescent="0.3">
      <c r="A395">
        <v>0</v>
      </c>
      <c r="B395">
        <v>107.25086</v>
      </c>
      <c r="C395" s="5">
        <v>93.803349999999995</v>
      </c>
      <c r="D395">
        <v>1094.3488199999999</v>
      </c>
      <c r="E395"/>
    </row>
    <row r="396" spans="1:5" ht="14.4" x14ac:dyDescent="0.3">
      <c r="A396">
        <v>0</v>
      </c>
      <c r="B396">
        <v>681.81888000000004</v>
      </c>
      <c r="C396" s="5">
        <v>8.5142199999999999</v>
      </c>
      <c r="D396">
        <v>3848.88823</v>
      </c>
      <c r="E396"/>
    </row>
    <row r="397" spans="1:5" ht="14.4" x14ac:dyDescent="0.3">
      <c r="A397">
        <v>20.452380000000002</v>
      </c>
      <c r="B397">
        <v>77.110799999999998</v>
      </c>
      <c r="C397" s="5">
        <v>47.532470000000004</v>
      </c>
      <c r="D397">
        <v>1045.0409999999999</v>
      </c>
      <c r="E397"/>
    </row>
    <row r="398" spans="1:5" ht="14.4" x14ac:dyDescent="0.3">
      <c r="A398">
        <v>0</v>
      </c>
      <c r="B398">
        <v>974.31600000000003</v>
      </c>
      <c r="C398" s="5">
        <v>4176.4448599999996</v>
      </c>
      <c r="D398">
        <v>13820.393</v>
      </c>
      <c r="E398"/>
    </row>
    <row r="399" spans="1:5" ht="14.4" x14ac:dyDescent="0.3">
      <c r="A399">
        <v>0</v>
      </c>
      <c r="B399">
        <v>2476.5661399999999</v>
      </c>
      <c r="C399" s="5">
        <v>813.40470000000005</v>
      </c>
      <c r="D399">
        <v>6865.8594300000004</v>
      </c>
      <c r="E399"/>
    </row>
    <row r="400" spans="1:5" ht="14.4" x14ac:dyDescent="0.3">
      <c r="A400">
        <v>0</v>
      </c>
      <c r="B400">
        <v>287.13564000000002</v>
      </c>
      <c r="C400" s="5">
        <v>444.19421</v>
      </c>
      <c r="D400">
        <v>2137.1400600000002</v>
      </c>
      <c r="E400"/>
    </row>
    <row r="401" spans="1:5" ht="14.4" x14ac:dyDescent="0.3">
      <c r="A401">
        <v>0</v>
      </c>
      <c r="B401">
        <v>0</v>
      </c>
      <c r="C401" s="5">
        <v>0</v>
      </c>
      <c r="D401">
        <v>1531.02116</v>
      </c>
      <c r="E401"/>
    </row>
    <row r="402" spans="1:5" ht="14.4" x14ac:dyDescent="0.3">
      <c r="A402">
        <v>3549.7791000000002</v>
      </c>
      <c r="B402">
        <v>34.217919999999999</v>
      </c>
      <c r="C402" s="5">
        <v>0</v>
      </c>
      <c r="D402">
        <v>5561.0589300000001</v>
      </c>
      <c r="E402"/>
    </row>
    <row r="403" spans="1:5" ht="14.4" x14ac:dyDescent="0.3">
      <c r="A403">
        <v>312.69977999999998</v>
      </c>
      <c r="B403">
        <v>342.89816999999999</v>
      </c>
      <c r="C403" s="5">
        <v>44.896000000000001</v>
      </c>
      <c r="D403">
        <v>3237.0461100000002</v>
      </c>
      <c r="E403"/>
    </row>
    <row r="404" spans="1:5" ht="14.4" x14ac:dyDescent="0.3">
      <c r="A404">
        <v>0</v>
      </c>
      <c r="B404">
        <v>408.85133000000002</v>
      </c>
      <c r="C404" s="5">
        <v>649.08324000000005</v>
      </c>
      <c r="D404">
        <v>2976.8275100000001</v>
      </c>
      <c r="E404"/>
    </row>
    <row r="405" spans="1:5" ht="14.4" x14ac:dyDescent="0.3">
      <c r="A405">
        <v>30.140370000000001</v>
      </c>
      <c r="B405">
        <v>0</v>
      </c>
      <c r="C405" s="5">
        <v>81.509739999999994</v>
      </c>
      <c r="D405">
        <v>2112.8450699999999</v>
      </c>
      <c r="E405"/>
    </row>
    <row r="406" spans="1:5" ht="14.4" x14ac:dyDescent="0.3">
      <c r="A406">
        <v>601.98392000000001</v>
      </c>
      <c r="B406">
        <v>2318.9804800000002</v>
      </c>
      <c r="C406" s="5">
        <v>130.39104</v>
      </c>
      <c r="D406">
        <v>5500.8684899999998</v>
      </c>
      <c r="E406"/>
    </row>
    <row r="407" spans="1:5" ht="14.4" x14ac:dyDescent="0.3">
      <c r="A407">
        <v>5.1948299999999996</v>
      </c>
      <c r="B407">
        <v>138.93460999999999</v>
      </c>
      <c r="C407" s="5">
        <v>32.001919999999998</v>
      </c>
      <c r="D407">
        <v>1493.71622</v>
      </c>
      <c r="E407"/>
    </row>
    <row r="408" spans="1:5" ht="14.4" x14ac:dyDescent="0.3">
      <c r="A408">
        <v>0</v>
      </c>
      <c r="B408">
        <v>0</v>
      </c>
      <c r="C408" s="5">
        <v>0</v>
      </c>
      <c r="D408">
        <v>2501.7216100000001</v>
      </c>
      <c r="E408"/>
    </row>
    <row r="409" spans="1:5" ht="14.4" x14ac:dyDescent="0.3">
      <c r="A409">
        <v>355.30950000000001</v>
      </c>
      <c r="B409">
        <v>1091.15833</v>
      </c>
      <c r="C409" s="5">
        <v>152.41623000000001</v>
      </c>
      <c r="D409">
        <v>3979.4001800000001</v>
      </c>
      <c r="E409"/>
    </row>
    <row r="410" spans="1:5" ht="14.4" x14ac:dyDescent="0.3">
      <c r="A410">
        <v>1099.19002</v>
      </c>
      <c r="B410">
        <v>683.22613000000001</v>
      </c>
      <c r="C410" s="5">
        <v>937.62595999999996</v>
      </c>
      <c r="D410">
        <v>8798.0025999999998</v>
      </c>
      <c r="E410"/>
    </row>
    <row r="411" spans="1:5" ht="14.4" x14ac:dyDescent="0.3">
      <c r="A411">
        <v>42.895670000000003</v>
      </c>
      <c r="B411">
        <v>0</v>
      </c>
      <c r="C411" s="5">
        <v>63.819760000000002</v>
      </c>
      <c r="D411">
        <v>1682.7140199999999</v>
      </c>
      <c r="E411"/>
    </row>
    <row r="412" spans="1:5" ht="14.4" x14ac:dyDescent="0.3">
      <c r="A412">
        <v>0</v>
      </c>
      <c r="B412">
        <v>0</v>
      </c>
      <c r="C412" s="5">
        <v>0</v>
      </c>
      <c r="D412">
        <v>2154.8296500000001</v>
      </c>
      <c r="E412"/>
    </row>
    <row r="413" spans="1:5" ht="14.4" x14ac:dyDescent="0.3">
      <c r="A413">
        <v>0</v>
      </c>
      <c r="B413">
        <v>0</v>
      </c>
      <c r="C413" s="5">
        <v>477.38740999999999</v>
      </c>
      <c r="D413">
        <v>2912.2019100000002</v>
      </c>
      <c r="E413"/>
    </row>
    <row r="414" spans="1:5" ht="14.4" x14ac:dyDescent="0.3">
      <c r="A414">
        <v>885.62213999999994</v>
      </c>
      <c r="B414">
        <v>303.24736000000001</v>
      </c>
      <c r="C414" s="5">
        <v>1216.8427799999999</v>
      </c>
      <c r="D414">
        <v>4894.90265</v>
      </c>
      <c r="E414"/>
    </row>
    <row r="415" spans="1:5" ht="14.4" x14ac:dyDescent="0.3">
      <c r="A415">
        <v>0</v>
      </c>
      <c r="B415">
        <v>565.95684000000006</v>
      </c>
      <c r="C415" s="5">
        <v>467.22082999999998</v>
      </c>
      <c r="D415">
        <v>2675.8030800000001</v>
      </c>
      <c r="E415"/>
    </row>
    <row r="416" spans="1:5" ht="14.4" x14ac:dyDescent="0.3">
      <c r="A416">
        <v>213.05631</v>
      </c>
      <c r="B416">
        <v>869.50405000000001</v>
      </c>
      <c r="C416" s="5">
        <v>338.44495999999998</v>
      </c>
      <c r="D416">
        <v>3145.2291700000001</v>
      </c>
      <c r="E416"/>
    </row>
    <row r="417" spans="1:5" ht="14.4" x14ac:dyDescent="0.3">
      <c r="A417">
        <v>0</v>
      </c>
      <c r="B417">
        <v>21.390360000000001</v>
      </c>
      <c r="C417" s="5">
        <v>64.066199999999995</v>
      </c>
      <c r="D417">
        <v>2822.7945599999998</v>
      </c>
      <c r="E417"/>
    </row>
    <row r="418" spans="1:5" ht="14.4" x14ac:dyDescent="0.3">
      <c r="A418">
        <v>0</v>
      </c>
      <c r="B418">
        <v>91.54898</v>
      </c>
      <c r="C418" s="5">
        <v>164.88956999999999</v>
      </c>
      <c r="D418">
        <v>2954.40643</v>
      </c>
      <c r="E418"/>
    </row>
    <row r="419" spans="1:5" ht="14.4" x14ac:dyDescent="0.3">
      <c r="A419">
        <v>35.518740000000001</v>
      </c>
      <c r="B419">
        <v>499.88015999999999</v>
      </c>
      <c r="C419" s="5">
        <v>302.63139000000001</v>
      </c>
      <c r="D419">
        <v>3032.0040600000002</v>
      </c>
      <c r="E419"/>
    </row>
    <row r="420" spans="1:5" ht="14.4" x14ac:dyDescent="0.3">
      <c r="A420">
        <v>18.613140000000001</v>
      </c>
      <c r="B420">
        <v>0</v>
      </c>
      <c r="C420" s="5">
        <v>44.613810000000001</v>
      </c>
      <c r="D420">
        <v>823.81673999999998</v>
      </c>
      <c r="E420"/>
    </row>
    <row r="421" spans="1:5" ht="14.4" x14ac:dyDescent="0.3">
      <c r="A421">
        <v>107.83743</v>
      </c>
      <c r="B421">
        <v>0</v>
      </c>
      <c r="C421" s="5">
        <v>197.67071999999999</v>
      </c>
      <c r="D421">
        <v>2026.69271</v>
      </c>
      <c r="E421"/>
    </row>
    <row r="422" spans="1:5" ht="14.4" x14ac:dyDescent="0.3">
      <c r="A422">
        <v>0</v>
      </c>
      <c r="B422">
        <v>9.9699600000000004</v>
      </c>
      <c r="C422" s="5">
        <v>26.502960000000002</v>
      </c>
      <c r="D422">
        <v>648.50188000000003</v>
      </c>
      <c r="E422"/>
    </row>
    <row r="423" spans="1:5" ht="14.4" x14ac:dyDescent="0.3">
      <c r="A423">
        <v>560.32533000000001</v>
      </c>
      <c r="B423">
        <v>1469.0984100000001</v>
      </c>
      <c r="C423" s="5">
        <v>839.48001999999997</v>
      </c>
      <c r="D423">
        <v>6832.1606400000001</v>
      </c>
      <c r="E423"/>
    </row>
    <row r="424" spans="1:5" ht="14.4" x14ac:dyDescent="0.3">
      <c r="A424">
        <v>0</v>
      </c>
      <c r="B424">
        <v>0</v>
      </c>
      <c r="C424" s="5">
        <v>3.2158799999999998</v>
      </c>
      <c r="D424">
        <v>761.14526999999998</v>
      </c>
      <c r="E424"/>
    </row>
    <row r="425" spans="1:5" ht="14.4" x14ac:dyDescent="0.3">
      <c r="A425">
        <v>0</v>
      </c>
      <c r="B425">
        <v>262.82628999999997</v>
      </c>
      <c r="C425" s="5">
        <v>289.30727999999999</v>
      </c>
      <c r="D425">
        <v>2157.5038100000002</v>
      </c>
      <c r="E425"/>
    </row>
    <row r="426" spans="1:5" ht="14.4" x14ac:dyDescent="0.3">
      <c r="A426">
        <v>125.04375</v>
      </c>
      <c r="B426">
        <v>890.51071999999999</v>
      </c>
      <c r="C426" s="5">
        <v>219.08536000000001</v>
      </c>
      <c r="D426">
        <v>3968.7008300000002</v>
      </c>
      <c r="E426"/>
    </row>
    <row r="427" spans="1:5" ht="14.4" x14ac:dyDescent="0.3">
      <c r="A427">
        <v>69.477930000000001</v>
      </c>
      <c r="B427">
        <v>426.28307999999998</v>
      </c>
      <c r="C427" s="5">
        <v>34.95223</v>
      </c>
      <c r="D427">
        <v>2150.3303099999998</v>
      </c>
      <c r="E427"/>
    </row>
    <row r="428" spans="1:5" ht="14.4" x14ac:dyDescent="0.3">
      <c r="A428">
        <v>0</v>
      </c>
      <c r="B428">
        <v>114.77376</v>
      </c>
      <c r="C428" s="5">
        <v>343.23</v>
      </c>
      <c r="D428">
        <v>3970.9362700000001</v>
      </c>
      <c r="E428"/>
    </row>
    <row r="429" spans="1:5" ht="14.4" x14ac:dyDescent="0.3">
      <c r="A429">
        <v>0</v>
      </c>
      <c r="B429">
        <v>161.40011000000001</v>
      </c>
      <c r="C429" s="5">
        <v>265.75380000000001</v>
      </c>
      <c r="D429">
        <v>1290.1292000000001</v>
      </c>
      <c r="E429"/>
    </row>
    <row r="430" spans="1:5" ht="14.4" x14ac:dyDescent="0.3">
      <c r="A430">
        <v>117.0468</v>
      </c>
      <c r="B430">
        <v>638.92438000000004</v>
      </c>
      <c r="C430" s="5">
        <v>240.0882</v>
      </c>
      <c r="D430">
        <v>4817.3780200000001</v>
      </c>
      <c r="E430"/>
    </row>
    <row r="431" spans="1:5" ht="14.4" x14ac:dyDescent="0.3">
      <c r="A431">
        <v>96.10575</v>
      </c>
      <c r="B431">
        <v>168.084</v>
      </c>
      <c r="C431" s="5">
        <v>929.43688999999995</v>
      </c>
      <c r="D431">
        <v>4857.8132599999999</v>
      </c>
      <c r="E431"/>
    </row>
    <row r="432" spans="1:5" ht="14.4" x14ac:dyDescent="0.3">
      <c r="A432">
        <v>0</v>
      </c>
      <c r="B432">
        <v>0</v>
      </c>
      <c r="C432" s="5">
        <v>70.596000000000004</v>
      </c>
      <c r="D432">
        <v>2517.1619000000001</v>
      </c>
      <c r="E432"/>
    </row>
    <row r="433" spans="1:5" ht="14.4" x14ac:dyDescent="0.3">
      <c r="A433">
        <v>18.787769999999998</v>
      </c>
      <c r="B433">
        <v>856.84204</v>
      </c>
      <c r="C433" s="5">
        <v>497.69225</v>
      </c>
      <c r="D433">
        <v>3973.5358200000001</v>
      </c>
      <c r="E433"/>
    </row>
    <row r="434" spans="1:5" ht="14.4" x14ac:dyDescent="0.3">
      <c r="A434">
        <v>132.51571999999999</v>
      </c>
      <c r="B434">
        <v>663.44460000000004</v>
      </c>
      <c r="C434" s="5">
        <v>88.248819999999995</v>
      </c>
      <c r="D434">
        <v>1802.56321</v>
      </c>
      <c r="E434"/>
    </row>
    <row r="435" spans="1:5" ht="14.4" x14ac:dyDescent="0.3">
      <c r="A435">
        <v>805.50499000000002</v>
      </c>
      <c r="B435">
        <v>317.03435000000002</v>
      </c>
      <c r="C435" s="5">
        <v>298.64855999999997</v>
      </c>
      <c r="D435">
        <v>4810.9432800000004</v>
      </c>
      <c r="E435"/>
    </row>
    <row r="436" spans="1:5" ht="14.4" x14ac:dyDescent="0.3">
      <c r="A436">
        <v>59.891730000000003</v>
      </c>
      <c r="B436">
        <v>0</v>
      </c>
      <c r="C436" s="5">
        <v>0</v>
      </c>
      <c r="D436">
        <v>971.21627000000001</v>
      </c>
      <c r="E436"/>
    </row>
    <row r="437" spans="1:5" ht="14.4" x14ac:dyDescent="0.3">
      <c r="A437">
        <v>45.831560000000003</v>
      </c>
      <c r="B437">
        <v>559.22294999999997</v>
      </c>
      <c r="C437" s="5">
        <v>35.157600000000002</v>
      </c>
      <c r="D437">
        <v>2654.2288699999999</v>
      </c>
      <c r="E437"/>
    </row>
    <row r="438" spans="1:5" ht="14.4" x14ac:dyDescent="0.3">
      <c r="A438">
        <v>477.42894999999999</v>
      </c>
      <c r="B438">
        <v>0</v>
      </c>
      <c r="C438" s="5">
        <v>838.65252999999996</v>
      </c>
      <c r="D438">
        <v>4899.0705600000001</v>
      </c>
      <c r="E438"/>
    </row>
    <row r="439" spans="1:5" ht="14.4" x14ac:dyDescent="0.3">
      <c r="A439">
        <v>670.44099000000006</v>
      </c>
      <c r="B439">
        <v>90.318809999999999</v>
      </c>
      <c r="C439" s="5">
        <v>306.01427999999999</v>
      </c>
      <c r="D439">
        <v>2765.8207000000002</v>
      </c>
      <c r="E439"/>
    </row>
    <row r="440" spans="1:5" ht="14.4" x14ac:dyDescent="0.3">
      <c r="A440">
        <v>288.1164</v>
      </c>
      <c r="B440">
        <v>512.40800000000002</v>
      </c>
      <c r="C440" s="5">
        <v>4735.9390400000002</v>
      </c>
      <c r="D440">
        <v>20423.640459999999</v>
      </c>
      <c r="E440"/>
    </row>
    <row r="441" spans="1:5" ht="14.4" x14ac:dyDescent="0.3">
      <c r="A441">
        <v>0</v>
      </c>
      <c r="B441">
        <v>0</v>
      </c>
      <c r="C441" s="5">
        <v>351.95262000000002</v>
      </c>
      <c r="D441">
        <v>4373.1318899999997</v>
      </c>
      <c r="E441"/>
    </row>
    <row r="442" spans="1:5" ht="14.4" x14ac:dyDescent="0.3">
      <c r="A442">
        <v>425.24624999999997</v>
      </c>
      <c r="B442">
        <v>109.2403</v>
      </c>
      <c r="C442" s="5">
        <v>234.26365000000001</v>
      </c>
      <c r="D442">
        <v>2590.5763099999999</v>
      </c>
      <c r="E442"/>
    </row>
    <row r="443" spans="1:5" ht="14.4" x14ac:dyDescent="0.3">
      <c r="A443">
        <v>0</v>
      </c>
      <c r="B443">
        <v>0</v>
      </c>
      <c r="C443" s="5">
        <v>141.95519999999999</v>
      </c>
      <c r="D443">
        <v>3994.3116300000002</v>
      </c>
      <c r="E443"/>
    </row>
    <row r="444" spans="1:5" ht="14.4" x14ac:dyDescent="0.3">
      <c r="A444">
        <v>0</v>
      </c>
      <c r="B444">
        <v>863.63160000000005</v>
      </c>
      <c r="C444" s="5">
        <v>75.037869999999998</v>
      </c>
      <c r="D444">
        <v>2705.2783800000002</v>
      </c>
      <c r="E444"/>
    </row>
    <row r="445" spans="1:5" ht="14.4" x14ac:dyDescent="0.3">
      <c r="A445">
        <v>152.50326000000001</v>
      </c>
      <c r="B445">
        <v>1444.3648800000001</v>
      </c>
      <c r="C445" s="5">
        <v>1102.5471600000001</v>
      </c>
      <c r="D445">
        <v>5372.9019900000003</v>
      </c>
      <c r="E445"/>
    </row>
    <row r="446" spans="1:5" ht="14.4" x14ac:dyDescent="0.3">
      <c r="A446">
        <v>0</v>
      </c>
      <c r="B446">
        <v>386.48162000000002</v>
      </c>
      <c r="C446" s="5">
        <v>0</v>
      </c>
      <c r="D446">
        <v>660.91033000000004</v>
      </c>
      <c r="E446"/>
    </row>
    <row r="447" spans="1:5" ht="14.4" x14ac:dyDescent="0.3">
      <c r="A447">
        <v>367.57146</v>
      </c>
      <c r="B447">
        <v>1280.1099999999999</v>
      </c>
      <c r="C447" s="5">
        <v>415.99617000000001</v>
      </c>
      <c r="D447">
        <v>6461.9410099999996</v>
      </c>
      <c r="E447"/>
    </row>
    <row r="448" spans="1:5" ht="14.4" x14ac:dyDescent="0.3">
      <c r="A448">
        <v>0</v>
      </c>
      <c r="B448">
        <v>311.46267</v>
      </c>
      <c r="C448" s="5">
        <v>93.21069</v>
      </c>
      <c r="D448">
        <v>1852.3505600000001</v>
      </c>
      <c r="E448"/>
    </row>
    <row r="449" spans="1:5" ht="14.4" x14ac:dyDescent="0.3">
      <c r="A449">
        <v>99.770809999999997</v>
      </c>
      <c r="B449">
        <v>0</v>
      </c>
      <c r="C449" s="5">
        <v>195.29766000000001</v>
      </c>
      <c r="D449">
        <v>1827.26349</v>
      </c>
      <c r="E449"/>
    </row>
    <row r="450" spans="1:5" ht="14.4" x14ac:dyDescent="0.3">
      <c r="A450">
        <v>575.75544000000002</v>
      </c>
      <c r="B450">
        <v>35.561070000000001</v>
      </c>
      <c r="C450" s="5">
        <v>99.120769999999993</v>
      </c>
      <c r="D450">
        <v>2415.3710599999999</v>
      </c>
      <c r="E450"/>
    </row>
    <row r="451" spans="1:5" ht="14.4" x14ac:dyDescent="0.3">
      <c r="A451">
        <v>45.145099999999999</v>
      </c>
      <c r="B451">
        <v>526.04639999999995</v>
      </c>
      <c r="C451" s="5">
        <v>75.940299999999993</v>
      </c>
      <c r="D451">
        <v>2108.41993</v>
      </c>
      <c r="E451"/>
    </row>
    <row r="452" spans="1:5" ht="14.4" x14ac:dyDescent="0.3">
      <c r="A452">
        <v>13.87031</v>
      </c>
      <c r="B452">
        <v>59.92116</v>
      </c>
      <c r="C452" s="5">
        <v>30.88419</v>
      </c>
      <c r="D452">
        <v>1131.4258</v>
      </c>
      <c r="E452"/>
    </row>
    <row r="453" spans="1:5" ht="14.4" x14ac:dyDescent="0.3">
      <c r="A453">
        <v>30.453150000000001</v>
      </c>
      <c r="B453">
        <v>767.64175</v>
      </c>
      <c r="C453" s="5">
        <v>93.436800000000005</v>
      </c>
      <c r="D453">
        <v>4091.4915599999999</v>
      </c>
      <c r="E453"/>
    </row>
    <row r="454" spans="1:5" ht="14.4" x14ac:dyDescent="0.3">
      <c r="A454">
        <v>0</v>
      </c>
      <c r="B454">
        <v>0</v>
      </c>
      <c r="C454" s="5">
        <v>54.25056</v>
      </c>
      <c r="D454">
        <v>766.87307999999996</v>
      </c>
      <c r="E454"/>
    </row>
    <row r="455" spans="1:5" ht="14.4" x14ac:dyDescent="0.3">
      <c r="A455">
        <v>30.891690000000001</v>
      </c>
      <c r="B455">
        <v>84.309200000000004</v>
      </c>
      <c r="C455" s="5">
        <v>119.67471999999999</v>
      </c>
      <c r="D455">
        <v>1892.2569100000001</v>
      </c>
      <c r="E455"/>
    </row>
    <row r="456" spans="1:5" ht="14.4" x14ac:dyDescent="0.3">
      <c r="A456">
        <v>0</v>
      </c>
      <c r="B456">
        <v>1011.53135</v>
      </c>
      <c r="C456" s="5">
        <v>124.72453</v>
      </c>
      <c r="D456">
        <v>2057.5175599999998</v>
      </c>
      <c r="E456"/>
    </row>
    <row r="457" spans="1:5" ht="14.4" x14ac:dyDescent="0.3">
      <c r="A457">
        <v>319.58382999999998</v>
      </c>
      <c r="B457">
        <v>1257.84861</v>
      </c>
      <c r="C457" s="5">
        <v>813.13720000000001</v>
      </c>
      <c r="D457">
        <v>5520.1014800000003</v>
      </c>
      <c r="E457"/>
    </row>
    <row r="458" spans="1:5" ht="14.4" x14ac:dyDescent="0.3">
      <c r="A458">
        <v>254.40360000000001</v>
      </c>
      <c r="B458">
        <v>0</v>
      </c>
      <c r="C458" s="5">
        <v>68.763289999999998</v>
      </c>
      <c r="D458">
        <v>1177.43308</v>
      </c>
      <c r="E458"/>
    </row>
    <row r="459" spans="1:5" ht="14.4" x14ac:dyDescent="0.3">
      <c r="A459">
        <v>31.727889999999999</v>
      </c>
      <c r="B459">
        <v>641.74000999999998</v>
      </c>
      <c r="C459" s="5">
        <v>185.67313999999999</v>
      </c>
      <c r="D459">
        <v>5689.0164599999998</v>
      </c>
      <c r="E459"/>
    </row>
    <row r="460" spans="1:5" ht="14.4" x14ac:dyDescent="0.3">
      <c r="A460">
        <v>427.43590999999998</v>
      </c>
      <c r="B460">
        <v>245.65619000000001</v>
      </c>
      <c r="C460" s="5">
        <v>441.29351000000003</v>
      </c>
      <c r="D460">
        <v>3485.1273900000001</v>
      </c>
      <c r="E460"/>
    </row>
    <row r="461" spans="1:5" ht="14.4" x14ac:dyDescent="0.3">
      <c r="A461">
        <v>0</v>
      </c>
      <c r="B461">
        <v>222.70142000000001</v>
      </c>
      <c r="C461" s="5">
        <v>8.2043499999999998</v>
      </c>
      <c r="D461">
        <v>1456.83278</v>
      </c>
      <c r="E461"/>
    </row>
    <row r="462" spans="1:5" ht="14.4" x14ac:dyDescent="0.3">
      <c r="A462">
        <v>0</v>
      </c>
      <c r="B462">
        <v>277.22825</v>
      </c>
      <c r="C462" s="5">
        <v>482.55819000000002</v>
      </c>
      <c r="D462">
        <v>1968.24812</v>
      </c>
      <c r="E462"/>
    </row>
    <row r="463" spans="1:5" ht="14.4" x14ac:dyDescent="0.3">
      <c r="A463">
        <v>0</v>
      </c>
      <c r="B463">
        <v>0</v>
      </c>
      <c r="C463" s="5">
        <v>95.631789999999995</v>
      </c>
      <c r="D463">
        <v>1716.3607199999999</v>
      </c>
      <c r="E463"/>
    </row>
    <row r="464" spans="1:5" ht="14.4" x14ac:dyDescent="0.3">
      <c r="A464">
        <v>0</v>
      </c>
      <c r="B464">
        <v>0</v>
      </c>
      <c r="C464" s="5">
        <v>182.56278</v>
      </c>
      <c r="D464">
        <v>1443.15804</v>
      </c>
      <c r="E464"/>
    </row>
    <row r="465" spans="1:5" ht="14.4" x14ac:dyDescent="0.3">
      <c r="A465">
        <v>0</v>
      </c>
      <c r="B465">
        <v>151.25493</v>
      </c>
      <c r="C465" s="5">
        <v>26.336510000000001</v>
      </c>
      <c r="D465">
        <v>692.59289999999999</v>
      </c>
      <c r="E465"/>
    </row>
    <row r="466" spans="1:5" ht="14.4" x14ac:dyDescent="0.3">
      <c r="A466">
        <v>53.034799999999997</v>
      </c>
      <c r="B466">
        <v>2996.1584600000001</v>
      </c>
      <c r="C466" s="5">
        <v>369.81225000000001</v>
      </c>
      <c r="D466">
        <v>5620.3979300000001</v>
      </c>
      <c r="E466"/>
    </row>
    <row r="467" spans="1:5" ht="14.4" x14ac:dyDescent="0.3">
      <c r="A467">
        <v>869.56840999999997</v>
      </c>
      <c r="B467">
        <v>1396.6368</v>
      </c>
      <c r="C467" s="5">
        <v>153.61524</v>
      </c>
      <c r="D467">
        <v>4873.6659099999997</v>
      </c>
      <c r="E467"/>
    </row>
    <row r="468" spans="1:5" ht="14.4" x14ac:dyDescent="0.3">
      <c r="A468">
        <v>251.79816</v>
      </c>
      <c r="B468">
        <v>1058.00846</v>
      </c>
      <c r="C468" s="5">
        <v>1110.8864000000001</v>
      </c>
      <c r="D468">
        <v>6260.3528399999996</v>
      </c>
      <c r="E468"/>
    </row>
    <row r="469" spans="1:5" ht="14.4" x14ac:dyDescent="0.3">
      <c r="A469">
        <v>62.313780000000001</v>
      </c>
      <c r="B469">
        <v>83.256860000000003</v>
      </c>
      <c r="C469" s="5">
        <v>37.476520000000001</v>
      </c>
      <c r="D469">
        <v>1547.82871</v>
      </c>
      <c r="E469"/>
    </row>
    <row r="470" spans="1:5" ht="14.4" x14ac:dyDescent="0.3">
      <c r="A470">
        <v>0</v>
      </c>
      <c r="B470">
        <v>45.272370000000002</v>
      </c>
      <c r="C470" s="5">
        <v>73.005399999999995</v>
      </c>
      <c r="D470">
        <v>1317.5693900000001</v>
      </c>
      <c r="E470"/>
    </row>
    <row r="471" spans="1:5" ht="14.4" x14ac:dyDescent="0.3">
      <c r="A471">
        <v>0</v>
      </c>
      <c r="B471">
        <v>0</v>
      </c>
      <c r="C471" s="5">
        <v>0</v>
      </c>
      <c r="D471">
        <v>2348.6107400000001</v>
      </c>
      <c r="E471"/>
    </row>
    <row r="472" spans="1:5" ht="14.4" x14ac:dyDescent="0.3">
      <c r="A472">
        <v>104.4888</v>
      </c>
      <c r="B472">
        <v>298.56306000000001</v>
      </c>
      <c r="C472" s="5">
        <v>36.310299999999998</v>
      </c>
      <c r="D472">
        <v>2654.7623199999998</v>
      </c>
      <c r="E472"/>
    </row>
    <row r="473" spans="1:5" ht="14.4" x14ac:dyDescent="0.3">
      <c r="A473">
        <v>0</v>
      </c>
      <c r="B473">
        <v>0</v>
      </c>
      <c r="C473" s="5">
        <v>39.471359999999997</v>
      </c>
      <c r="D473">
        <v>2985.2981100000002</v>
      </c>
      <c r="E473"/>
    </row>
    <row r="474" spans="1:5" ht="14.4" x14ac:dyDescent="0.3">
      <c r="A474">
        <v>0</v>
      </c>
      <c r="B474">
        <v>0</v>
      </c>
      <c r="C474" s="5">
        <v>361.56438000000003</v>
      </c>
      <c r="D474">
        <v>2229.8202500000002</v>
      </c>
      <c r="E474"/>
    </row>
    <row r="475" spans="1:5" ht="14.4" x14ac:dyDescent="0.3">
      <c r="A475">
        <v>46.168460000000003</v>
      </c>
      <c r="B475">
        <v>532.32776999999999</v>
      </c>
      <c r="C475" s="5">
        <v>36.727200000000003</v>
      </c>
      <c r="D475">
        <v>2644.5852799999998</v>
      </c>
      <c r="E475"/>
    </row>
    <row r="476" spans="1:5" ht="14.4" x14ac:dyDescent="0.3">
      <c r="A476">
        <v>0</v>
      </c>
      <c r="B476">
        <v>0</v>
      </c>
      <c r="C476" s="5">
        <v>8.0098199999999995</v>
      </c>
      <c r="D476">
        <v>876.46567000000005</v>
      </c>
      <c r="E476"/>
    </row>
    <row r="477" spans="1:5" ht="14.4" x14ac:dyDescent="0.3">
      <c r="A477">
        <v>0</v>
      </c>
      <c r="B477">
        <v>0</v>
      </c>
      <c r="C477" s="5">
        <v>820.79639999999995</v>
      </c>
      <c r="D477">
        <v>4442.8972299999996</v>
      </c>
      <c r="E477"/>
    </row>
    <row r="478" spans="1:5" ht="14.4" x14ac:dyDescent="0.3">
      <c r="A478">
        <v>41.860520000000001</v>
      </c>
      <c r="B478">
        <v>0</v>
      </c>
      <c r="C478" s="5">
        <v>115.48730999999999</v>
      </c>
      <c r="D478">
        <v>1814.5285899999999</v>
      </c>
      <c r="E478"/>
    </row>
    <row r="479" spans="1:5" ht="14.4" x14ac:dyDescent="0.3">
      <c r="A479">
        <v>17.45</v>
      </c>
      <c r="B479">
        <v>0</v>
      </c>
      <c r="C479" s="5">
        <v>7.0949200000000001</v>
      </c>
      <c r="D479">
        <v>1361.32511</v>
      </c>
      <c r="E479"/>
    </row>
    <row r="480" spans="1:5" ht="14.4" x14ac:dyDescent="0.3">
      <c r="A480">
        <v>0</v>
      </c>
      <c r="B480">
        <v>171.2372</v>
      </c>
      <c r="C480" s="5">
        <v>430.99552999999997</v>
      </c>
      <c r="D480">
        <v>3395.9613199999999</v>
      </c>
      <c r="E480"/>
    </row>
    <row r="481" spans="1:5" ht="14.4" x14ac:dyDescent="0.3">
      <c r="A481">
        <v>707.94847000000004</v>
      </c>
      <c r="B481">
        <v>227.32076000000001</v>
      </c>
      <c r="C481" s="5">
        <v>656.19060999999999</v>
      </c>
      <c r="D481">
        <v>3636.1862500000002</v>
      </c>
      <c r="E481"/>
    </row>
    <row r="482" spans="1:5" ht="14.4" x14ac:dyDescent="0.3">
      <c r="A482">
        <v>89.68141</v>
      </c>
      <c r="B482">
        <v>0</v>
      </c>
      <c r="C482" s="5">
        <v>436.46643999999998</v>
      </c>
      <c r="D482">
        <v>1937.23296</v>
      </c>
      <c r="E482"/>
    </row>
    <row r="483" spans="1:5" ht="14.4" x14ac:dyDescent="0.3">
      <c r="A483">
        <v>0</v>
      </c>
      <c r="B483">
        <v>0</v>
      </c>
      <c r="C483" s="5">
        <v>44.65692</v>
      </c>
      <c r="D483">
        <v>1552.6016400000001</v>
      </c>
      <c r="E483"/>
    </row>
    <row r="484" spans="1:5" ht="14.4" x14ac:dyDescent="0.3">
      <c r="A484">
        <v>413.87423999999999</v>
      </c>
      <c r="B484">
        <v>707.69168999999999</v>
      </c>
      <c r="C484" s="5">
        <v>310.83051999999998</v>
      </c>
      <c r="D484">
        <v>4190.8714900000004</v>
      </c>
      <c r="E484"/>
    </row>
    <row r="485" spans="1:5" ht="14.4" x14ac:dyDescent="0.3">
      <c r="A485">
        <v>376.27726999999999</v>
      </c>
      <c r="B485">
        <v>73.411199999999994</v>
      </c>
      <c r="C485" s="5">
        <v>195.91915</v>
      </c>
      <c r="D485">
        <v>2429.2661600000001</v>
      </c>
      <c r="E485"/>
    </row>
    <row r="486" spans="1:5" ht="14.4" x14ac:dyDescent="0.3">
      <c r="A486">
        <v>93.677220000000005</v>
      </c>
      <c r="B486">
        <v>237.12996000000001</v>
      </c>
      <c r="C486" s="5">
        <v>42.91131</v>
      </c>
      <c r="D486">
        <v>2616.9211500000001</v>
      </c>
      <c r="E486"/>
    </row>
    <row r="487" spans="1:5" ht="14.4" x14ac:dyDescent="0.3">
      <c r="A487">
        <v>264.41012000000001</v>
      </c>
      <c r="B487">
        <v>0</v>
      </c>
      <c r="C487" s="5">
        <v>605.13984000000005</v>
      </c>
      <c r="D487">
        <v>3233.5413100000001</v>
      </c>
      <c r="E487"/>
    </row>
    <row r="488" spans="1:5" ht="14.4" x14ac:dyDescent="0.3">
      <c r="A488">
        <v>0</v>
      </c>
      <c r="B488">
        <v>0</v>
      </c>
      <c r="C488" s="5">
        <v>67.792500000000004</v>
      </c>
      <c r="D488">
        <v>622.99942999999996</v>
      </c>
      <c r="E488"/>
    </row>
    <row r="489" spans="1:5" ht="14.4" x14ac:dyDescent="0.3">
      <c r="A489">
        <v>95.785920000000004</v>
      </c>
      <c r="B489">
        <v>0</v>
      </c>
      <c r="C489" s="5">
        <v>429.35937000000001</v>
      </c>
      <c r="D489">
        <v>3442.4019199999998</v>
      </c>
      <c r="E489"/>
    </row>
    <row r="490" spans="1:5" ht="14.4" x14ac:dyDescent="0.3">
      <c r="A490">
        <v>448.24493999999999</v>
      </c>
      <c r="B490">
        <v>66.083820000000003</v>
      </c>
      <c r="C490" s="5">
        <v>90.319069999999996</v>
      </c>
      <c r="D490">
        <v>2209.3932199999999</v>
      </c>
      <c r="E490"/>
    </row>
    <row r="491" spans="1:5" ht="14.4" x14ac:dyDescent="0.3">
      <c r="A491">
        <v>0</v>
      </c>
      <c r="B491">
        <v>0</v>
      </c>
      <c r="C491" s="5">
        <v>127.3984</v>
      </c>
      <c r="D491">
        <v>3049.8306200000002</v>
      </c>
      <c r="E491"/>
    </row>
    <row r="492" spans="1:5" ht="14.4" x14ac:dyDescent="0.3">
      <c r="A492">
        <v>1349.93154</v>
      </c>
      <c r="B492">
        <v>2042.13067</v>
      </c>
      <c r="C492" s="5">
        <v>983.09168</v>
      </c>
      <c r="D492">
        <v>8449.9257099999995</v>
      </c>
      <c r="E492"/>
    </row>
    <row r="493" spans="1:5" ht="14.4" x14ac:dyDescent="0.3">
      <c r="A493">
        <v>0</v>
      </c>
      <c r="B493">
        <v>283.88641999999999</v>
      </c>
      <c r="C493" s="5">
        <v>424.87387000000001</v>
      </c>
      <c r="D493">
        <v>2092.2854000000002</v>
      </c>
      <c r="E493"/>
    </row>
    <row r="494" spans="1:5" ht="14.4" x14ac:dyDescent="0.3">
      <c r="A494">
        <v>0</v>
      </c>
      <c r="B494">
        <v>0</v>
      </c>
      <c r="C494" s="5">
        <v>36.01596</v>
      </c>
      <c r="D494">
        <v>850.78719000000001</v>
      </c>
      <c r="E494"/>
    </row>
    <row r="495" spans="1:5" ht="14.4" x14ac:dyDescent="0.3">
      <c r="A495">
        <v>572.50903000000005</v>
      </c>
      <c r="B495">
        <v>0</v>
      </c>
      <c r="C495" s="5">
        <v>34.658520000000003</v>
      </c>
      <c r="D495">
        <v>3049.1569100000002</v>
      </c>
      <c r="E495"/>
    </row>
    <row r="496" spans="1:5" ht="14.4" x14ac:dyDescent="0.3">
      <c r="A496">
        <v>0</v>
      </c>
      <c r="B496">
        <v>0</v>
      </c>
      <c r="C496" s="5">
        <v>140.72293999999999</v>
      </c>
      <c r="D496">
        <v>2028.3849499999999</v>
      </c>
      <c r="E496"/>
    </row>
    <row r="497" spans="1:5" ht="14.4" x14ac:dyDescent="0.3">
      <c r="A497">
        <v>15.29424</v>
      </c>
      <c r="B497">
        <v>706.30079999999998</v>
      </c>
      <c r="C497" s="5">
        <v>352.64789999999999</v>
      </c>
      <c r="D497">
        <v>2537.2982699999998</v>
      </c>
      <c r="E497"/>
    </row>
    <row r="498" spans="1:5" ht="14.4" x14ac:dyDescent="0.3">
      <c r="A498">
        <v>101.4816</v>
      </c>
      <c r="B498">
        <v>208.81161</v>
      </c>
      <c r="C498" s="5">
        <v>16.590879999999999</v>
      </c>
      <c r="D498">
        <v>2092.4133499999998</v>
      </c>
      <c r="E498"/>
    </row>
    <row r="499" spans="1:5" ht="14.4" x14ac:dyDescent="0.3">
      <c r="A499">
        <v>95.520750000000007</v>
      </c>
      <c r="B499">
        <v>349.45204999999999</v>
      </c>
      <c r="C499" s="5">
        <v>767.82934999999998</v>
      </c>
      <c r="D499">
        <v>3253.2253000000001</v>
      </c>
      <c r="E499"/>
    </row>
    <row r="500" spans="1:5" ht="14.4" x14ac:dyDescent="0.3">
      <c r="A500">
        <v>184.74768</v>
      </c>
      <c r="B500">
        <v>977.16902000000005</v>
      </c>
      <c r="C500" s="5">
        <v>0</v>
      </c>
      <c r="D500">
        <v>5725.7687900000001</v>
      </c>
      <c r="E500"/>
    </row>
    <row r="501" spans="1:5" ht="14.4" x14ac:dyDescent="0.3">
      <c r="A501">
        <v>0</v>
      </c>
      <c r="B501">
        <v>0</v>
      </c>
      <c r="C501" s="5">
        <v>47.725549999999998</v>
      </c>
      <c r="D501">
        <v>809.49082999999996</v>
      </c>
      <c r="E501"/>
    </row>
    <row r="502" spans="1:5" ht="14.4" x14ac:dyDescent="0.3">
      <c r="A502">
        <v>263.04486000000003</v>
      </c>
      <c r="B502">
        <v>382.85201000000001</v>
      </c>
      <c r="C502" s="5">
        <v>1316.7726</v>
      </c>
      <c r="D502">
        <v>5485.9619400000001</v>
      </c>
      <c r="E502"/>
    </row>
    <row r="503" spans="1:5" ht="14.4" x14ac:dyDescent="0.3">
      <c r="A503">
        <v>0</v>
      </c>
      <c r="B503">
        <v>0</v>
      </c>
      <c r="C503" s="5">
        <v>8.9690600000000007</v>
      </c>
      <c r="D503">
        <v>1115.24514</v>
      </c>
      <c r="E503"/>
    </row>
    <row r="504" spans="1:5" ht="14.4" x14ac:dyDescent="0.3">
      <c r="A504">
        <v>1088.20002</v>
      </c>
      <c r="B504">
        <v>397.28672999999998</v>
      </c>
      <c r="C504" s="5">
        <v>48.192</v>
      </c>
      <c r="D504">
        <v>5240.5571900000004</v>
      </c>
      <c r="E504"/>
    </row>
    <row r="505" spans="1:5" ht="14.4" x14ac:dyDescent="0.3">
      <c r="A505">
        <v>0</v>
      </c>
      <c r="B505">
        <v>0</v>
      </c>
      <c r="C505" s="5">
        <v>0</v>
      </c>
      <c r="D505">
        <v>1051.8908899999999</v>
      </c>
      <c r="E505"/>
    </row>
    <row r="506" spans="1:5" ht="14.4" x14ac:dyDescent="0.3">
      <c r="A506">
        <v>0</v>
      </c>
      <c r="B506">
        <v>0</v>
      </c>
      <c r="C506" s="5">
        <v>13.100099999999999</v>
      </c>
      <c r="D506">
        <v>2363.8521599999999</v>
      </c>
      <c r="E506"/>
    </row>
    <row r="507" spans="1:5" ht="14.4" x14ac:dyDescent="0.3">
      <c r="A507">
        <v>572.69903999999997</v>
      </c>
      <c r="B507">
        <v>506.50024999999999</v>
      </c>
      <c r="C507" s="5">
        <v>694.95320000000004</v>
      </c>
      <c r="D507">
        <v>4762.9791500000001</v>
      </c>
      <c r="E507"/>
    </row>
    <row r="508" spans="1:5" ht="14.4" x14ac:dyDescent="0.3">
      <c r="A508">
        <v>0</v>
      </c>
      <c r="B508">
        <v>5087.6933600000002</v>
      </c>
      <c r="C508" s="5">
        <v>1991.0496800000001</v>
      </c>
      <c r="D508">
        <v>11058.29578</v>
      </c>
      <c r="E508"/>
    </row>
    <row r="509" spans="1:5" ht="14.4" x14ac:dyDescent="0.3">
      <c r="A509">
        <v>12.663690000000001</v>
      </c>
      <c r="B509">
        <v>0</v>
      </c>
      <c r="C509" s="5">
        <v>30.815999999999999</v>
      </c>
      <c r="D509">
        <v>1682.0054</v>
      </c>
      <c r="E509"/>
    </row>
    <row r="510" spans="1:5" ht="14.4" x14ac:dyDescent="0.3">
      <c r="A510">
        <v>928.27955999999995</v>
      </c>
      <c r="B510">
        <v>0</v>
      </c>
      <c r="C510" s="5">
        <v>41.621580000000002</v>
      </c>
      <c r="D510">
        <v>3195.2141799999999</v>
      </c>
      <c r="E510"/>
    </row>
    <row r="511" spans="1:5" ht="14.4" x14ac:dyDescent="0.3">
      <c r="A511">
        <v>943.78994</v>
      </c>
      <c r="B511">
        <v>1316.54981</v>
      </c>
      <c r="C511" s="5">
        <v>235.29191</v>
      </c>
      <c r="D511">
        <v>4337.2759999999998</v>
      </c>
      <c r="E511"/>
    </row>
    <row r="512" spans="1:5" ht="14.4" x14ac:dyDescent="0.3">
      <c r="A512">
        <v>357.01898</v>
      </c>
      <c r="B512">
        <v>978.23432000000003</v>
      </c>
      <c r="C512" s="5">
        <v>1166.5574300000001</v>
      </c>
      <c r="D512">
        <v>6011.69895</v>
      </c>
      <c r="E512"/>
    </row>
    <row r="513" spans="1:5" ht="14.4" x14ac:dyDescent="0.3">
      <c r="A513">
        <v>0</v>
      </c>
      <c r="B513">
        <v>38.376649999999998</v>
      </c>
      <c r="C513" s="5">
        <v>187.19442000000001</v>
      </c>
      <c r="D513">
        <v>2013.5427099999999</v>
      </c>
      <c r="E513"/>
    </row>
    <row r="514" spans="1:5" ht="14.4" x14ac:dyDescent="0.3">
      <c r="A514">
        <v>0</v>
      </c>
      <c r="B514">
        <v>82.699590000000001</v>
      </c>
      <c r="C514" s="5">
        <v>243.78828999999999</v>
      </c>
      <c r="D514">
        <v>1420.89267</v>
      </c>
      <c r="E514"/>
    </row>
    <row r="515" spans="1:5" ht="14.4" x14ac:dyDescent="0.3">
      <c r="A515">
        <v>3.0732200000000001</v>
      </c>
      <c r="B515">
        <v>0</v>
      </c>
      <c r="C515" s="5">
        <v>56.684159999999999</v>
      </c>
      <c r="D515">
        <v>660.49755000000005</v>
      </c>
      <c r="E515"/>
    </row>
    <row r="516" spans="1:5" ht="14.4" x14ac:dyDescent="0.3">
      <c r="A516">
        <v>54.651530000000001</v>
      </c>
      <c r="B516">
        <v>189.32087000000001</v>
      </c>
      <c r="C516" s="5">
        <v>123.46901</v>
      </c>
      <c r="D516">
        <v>2840.9505600000002</v>
      </c>
      <c r="E516"/>
    </row>
    <row r="517" spans="1:5" ht="14.4" x14ac:dyDescent="0.3">
      <c r="A517">
        <v>0</v>
      </c>
      <c r="B517">
        <v>0</v>
      </c>
      <c r="C517" s="5">
        <v>0</v>
      </c>
      <c r="D517">
        <v>1561.9719399999999</v>
      </c>
      <c r="E517"/>
    </row>
    <row r="518" spans="1:5" ht="14.4" x14ac:dyDescent="0.3">
      <c r="A518">
        <v>15.393660000000001</v>
      </c>
      <c r="B518">
        <v>0</v>
      </c>
      <c r="C518" s="5">
        <v>19.66722</v>
      </c>
      <c r="D518">
        <v>801.90044</v>
      </c>
      <c r="E518"/>
    </row>
    <row r="519" spans="1:5" ht="14.4" x14ac:dyDescent="0.3">
      <c r="A519">
        <v>0</v>
      </c>
      <c r="B519">
        <v>20.865590000000001</v>
      </c>
      <c r="C519" s="5">
        <v>23.804200000000002</v>
      </c>
      <c r="D519">
        <v>1744.42201</v>
      </c>
      <c r="E519"/>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DSMT4" shapeId="1025" r:id="rId4">
          <objectPr defaultSize="0" autoPict="0" r:id="rId5">
            <anchor moveWithCells="1">
              <from>
                <xdr:col>5</xdr:col>
                <xdr:colOff>510540</xdr:colOff>
                <xdr:row>21</xdr:row>
                <xdr:rowOff>167640</xdr:rowOff>
              </from>
              <to>
                <xdr:col>7</xdr:col>
                <xdr:colOff>289560</xdr:colOff>
                <xdr:row>27</xdr:row>
                <xdr:rowOff>22860</xdr:rowOff>
              </to>
            </anchor>
          </objectPr>
        </oleObject>
      </mc:Choice>
      <mc:Fallback>
        <oleObject progId="Equation.DSMT4"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F295F-9EEA-4FFF-BD67-F90D7CFBC293}">
  <dimension ref="A10:P107"/>
  <sheetViews>
    <sheetView workbookViewId="0">
      <selection activeCell="G1" sqref="G1"/>
    </sheetView>
  </sheetViews>
  <sheetFormatPr defaultColWidth="8.88671875" defaultRowHeight="13.8" x14ac:dyDescent="0.3"/>
  <cols>
    <col min="1" max="1" width="8.88671875" style="21"/>
    <col min="2" max="2" width="12.44140625" style="21" customWidth="1"/>
    <col min="3" max="3" width="11.6640625" style="21" bestFit="1" customWidth="1"/>
    <col min="4" max="4" width="11.6640625" style="21" customWidth="1"/>
    <col min="5" max="5" width="15" style="21" customWidth="1"/>
    <col min="6" max="6" width="9.44140625" style="21" bestFit="1" customWidth="1"/>
    <col min="7" max="8" width="8.88671875" style="21"/>
    <col min="9" max="9" width="9.44140625" style="21" bestFit="1" customWidth="1"/>
    <col min="10" max="10" width="8.88671875" style="21"/>
    <col min="11" max="11" width="10.44140625" style="21" bestFit="1" customWidth="1"/>
    <col min="12" max="16384" width="8.88671875" style="21"/>
  </cols>
  <sheetData>
    <row r="10" spans="1:16" ht="14.4" x14ac:dyDescent="0.3">
      <c r="A10" s="20" t="s">
        <v>36</v>
      </c>
      <c r="B10" s="20" t="s">
        <v>37</v>
      </c>
      <c r="C10" s="20" t="s">
        <v>38</v>
      </c>
      <c r="D10"/>
      <c r="E10"/>
      <c r="F10"/>
      <c r="G10"/>
      <c r="H10"/>
      <c r="I10"/>
      <c r="J10"/>
      <c r="K10"/>
      <c r="L10"/>
      <c r="M10"/>
      <c r="N10"/>
      <c r="O10"/>
      <c r="P10"/>
    </row>
    <row r="11" spans="1:16" ht="14.4" x14ac:dyDescent="0.3">
      <c r="A11" s="21">
        <v>2005</v>
      </c>
      <c r="B11" s="22">
        <v>811522</v>
      </c>
      <c r="C11" s="21">
        <v>22275</v>
      </c>
      <c r="E11"/>
      <c r="F11"/>
      <c r="G11"/>
      <c r="H11"/>
      <c r="I11"/>
      <c r="J11"/>
      <c r="K11"/>
      <c r="L11"/>
      <c r="M11"/>
      <c r="N11"/>
      <c r="O11"/>
      <c r="P11"/>
    </row>
    <row r="12" spans="1:16" ht="14.4" x14ac:dyDescent="0.3">
      <c r="A12" s="21">
        <v>2006</v>
      </c>
      <c r="B12" s="22">
        <v>926180</v>
      </c>
      <c r="C12" s="21">
        <v>25067</v>
      </c>
      <c r="E12" t="s">
        <v>5</v>
      </c>
      <c r="F12"/>
      <c r="G12"/>
      <c r="H12"/>
      <c r="I12"/>
      <c r="J12"/>
      <c r="K12"/>
      <c r="L12"/>
      <c r="M12"/>
      <c r="N12"/>
      <c r="O12"/>
      <c r="P12"/>
    </row>
    <row r="13" spans="1:16" ht="15" thickBot="1" x14ac:dyDescent="0.35">
      <c r="A13" s="21">
        <v>2007</v>
      </c>
      <c r="B13" s="22">
        <v>980880</v>
      </c>
      <c r="C13" s="21">
        <v>26498</v>
      </c>
      <c r="E13"/>
      <c r="F13"/>
      <c r="G13"/>
      <c r="H13"/>
      <c r="I13"/>
      <c r="J13"/>
      <c r="K13"/>
      <c r="L13"/>
      <c r="M13"/>
      <c r="N13"/>
      <c r="O13"/>
      <c r="P13"/>
    </row>
    <row r="14" spans="1:16" ht="14.4" x14ac:dyDescent="0.3">
      <c r="A14" s="21">
        <v>2008</v>
      </c>
      <c r="B14" s="22">
        <v>1029040.9999999999</v>
      </c>
      <c r="C14" s="21">
        <v>27139</v>
      </c>
      <c r="E14" s="11" t="s">
        <v>8</v>
      </c>
      <c r="F14" s="11"/>
      <c r="G14"/>
      <c r="H14"/>
      <c r="I14"/>
      <c r="J14"/>
      <c r="K14"/>
      <c r="L14"/>
      <c r="M14"/>
      <c r="N14"/>
      <c r="O14"/>
      <c r="P14"/>
    </row>
    <row r="15" spans="1:16" ht="14.4" x14ac:dyDescent="0.3">
      <c r="A15" s="21">
        <v>2009</v>
      </c>
      <c r="B15" s="22">
        <v>932260</v>
      </c>
      <c r="C15" s="21">
        <v>22031</v>
      </c>
      <c r="E15" t="s">
        <v>10</v>
      </c>
      <c r="F15" s="13">
        <v>0.97830313886902254</v>
      </c>
      <c r="G15"/>
      <c r="H15"/>
      <c r="I15"/>
      <c r="J15"/>
      <c r="K15"/>
      <c r="L15"/>
      <c r="M15"/>
      <c r="N15"/>
      <c r="O15"/>
      <c r="P15"/>
    </row>
    <row r="16" spans="1:16" ht="14.4" x14ac:dyDescent="0.3">
      <c r="A16" s="21">
        <v>2010</v>
      </c>
      <c r="B16" s="22">
        <v>1150018</v>
      </c>
      <c r="C16" s="21">
        <v>26076</v>
      </c>
      <c r="E16" t="s">
        <v>11</v>
      </c>
      <c r="F16" s="13">
        <v>0.957077031520982</v>
      </c>
      <c r="G16"/>
      <c r="H16"/>
      <c r="I16"/>
      <c r="J16"/>
      <c r="K16"/>
      <c r="L16"/>
      <c r="M16"/>
      <c r="N16"/>
      <c r="O16"/>
      <c r="P16"/>
    </row>
    <row r="17" spans="1:16" ht="14.4" x14ac:dyDescent="0.3">
      <c r="A17" s="21">
        <v>2011</v>
      </c>
      <c r="B17" s="22">
        <v>1302981</v>
      </c>
      <c r="C17" s="21">
        <v>33670</v>
      </c>
      <c r="E17" t="s">
        <v>12</v>
      </c>
      <c r="F17" s="13">
        <v>0.95171166046110467</v>
      </c>
      <c r="G17"/>
      <c r="H17"/>
      <c r="I17"/>
      <c r="J17"/>
      <c r="K17"/>
      <c r="L17"/>
      <c r="M17"/>
      <c r="N17"/>
      <c r="O17"/>
      <c r="P17"/>
    </row>
    <row r="18" spans="1:16" ht="14.4" x14ac:dyDescent="0.3">
      <c r="A18" s="21">
        <v>2012</v>
      </c>
      <c r="B18" s="22">
        <v>1469205</v>
      </c>
      <c r="C18" s="21">
        <v>35334</v>
      </c>
      <c r="E18" t="s">
        <v>13</v>
      </c>
      <c r="F18" s="23">
        <v>1528.9969252640858</v>
      </c>
      <c r="G18"/>
      <c r="H18"/>
      <c r="I18"/>
      <c r="J18"/>
      <c r="K18"/>
      <c r="L18"/>
      <c r="M18"/>
      <c r="N18"/>
      <c r="O18"/>
      <c r="P18"/>
    </row>
    <row r="19" spans="1:16" ht="15" thickBot="1" x14ac:dyDescent="0.35">
      <c r="A19" s="21">
        <v>2013</v>
      </c>
      <c r="B19" s="22">
        <v>1608048</v>
      </c>
      <c r="C19" s="21">
        <v>38034</v>
      </c>
      <c r="E19" s="14" t="s">
        <v>14</v>
      </c>
      <c r="F19" s="14">
        <v>10</v>
      </c>
      <c r="G19"/>
      <c r="H19"/>
      <c r="I19"/>
      <c r="J19"/>
      <c r="K19"/>
      <c r="L19"/>
      <c r="M19"/>
      <c r="N19"/>
      <c r="O19"/>
      <c r="P19"/>
    </row>
    <row r="20" spans="1:16" ht="14.4" x14ac:dyDescent="0.3">
      <c r="A20" s="21">
        <v>2014</v>
      </c>
      <c r="B20" s="22">
        <v>1804624</v>
      </c>
      <c r="C20" s="21">
        <v>42092</v>
      </c>
      <c r="E20"/>
      <c r="F20"/>
      <c r="G20"/>
      <c r="H20"/>
      <c r="I20"/>
      <c r="J20"/>
      <c r="K20"/>
      <c r="L20"/>
      <c r="M20"/>
      <c r="N20"/>
      <c r="O20"/>
      <c r="P20"/>
    </row>
    <row r="21" spans="1:16" ht="15" thickBot="1" x14ac:dyDescent="0.35">
      <c r="E21" t="s">
        <v>15</v>
      </c>
      <c r="F21"/>
      <c r="G21"/>
      <c r="H21"/>
      <c r="I21"/>
      <c r="J21"/>
      <c r="K21"/>
      <c r="L21"/>
      <c r="M21"/>
      <c r="N21"/>
      <c r="O21"/>
      <c r="P21"/>
    </row>
    <row r="22" spans="1:16" ht="14.4" x14ac:dyDescent="0.3">
      <c r="A22"/>
      <c r="B22"/>
      <c r="C22"/>
      <c r="D22"/>
      <c r="E22" s="15"/>
      <c r="F22" s="15" t="s">
        <v>16</v>
      </c>
      <c r="G22" s="15" t="s">
        <v>17</v>
      </c>
      <c r="H22" s="15" t="s">
        <v>18</v>
      </c>
      <c r="I22" s="15" t="s">
        <v>19</v>
      </c>
      <c r="J22" s="15" t="s">
        <v>20</v>
      </c>
      <c r="K22"/>
      <c r="L22"/>
      <c r="M22"/>
      <c r="N22"/>
      <c r="O22"/>
      <c r="P22"/>
    </row>
    <row r="23" spans="1:16" ht="14.4" x14ac:dyDescent="0.3">
      <c r="A23"/>
      <c r="B23"/>
      <c r="C23"/>
      <c r="D23"/>
      <c r="E23" t="s">
        <v>21</v>
      </c>
      <c r="F23">
        <v>1</v>
      </c>
      <c r="G23">
        <v>417023333.62026376</v>
      </c>
      <c r="H23">
        <v>417023333.62026376</v>
      </c>
      <c r="I23">
        <v>178.38039920073641</v>
      </c>
      <c r="J23">
        <v>9.4452425054738827E-7</v>
      </c>
      <c r="K23"/>
      <c r="L23"/>
      <c r="M23"/>
      <c r="N23"/>
      <c r="O23"/>
      <c r="P23"/>
    </row>
    <row r="24" spans="1:16" ht="14.4" x14ac:dyDescent="0.3">
      <c r="A24"/>
      <c r="B24"/>
      <c r="C24"/>
      <c r="D24"/>
      <c r="E24" t="s">
        <v>22</v>
      </c>
      <c r="F24">
        <v>8</v>
      </c>
      <c r="G24">
        <v>18702652.779736225</v>
      </c>
      <c r="H24">
        <v>2337831.5974670281</v>
      </c>
      <c r="I24"/>
      <c r="J24"/>
      <c r="K24"/>
      <c r="L24"/>
      <c r="M24"/>
      <c r="N24"/>
      <c r="O24"/>
      <c r="P24"/>
    </row>
    <row r="25" spans="1:16" ht="15" thickBot="1" x14ac:dyDescent="0.35">
      <c r="A25"/>
      <c r="B25"/>
      <c r="C25"/>
      <c r="D25"/>
      <c r="E25" s="14" t="s">
        <v>23</v>
      </c>
      <c r="F25" s="14">
        <v>9</v>
      </c>
      <c r="G25" s="14">
        <v>435725986.39999998</v>
      </c>
      <c r="H25" s="14"/>
      <c r="I25" s="14"/>
      <c r="J25" s="14"/>
      <c r="K25"/>
      <c r="L25"/>
      <c r="M25"/>
      <c r="N25"/>
      <c r="O25"/>
      <c r="P25"/>
    </row>
    <row r="26" spans="1:16" ht="15" thickBot="1" x14ac:dyDescent="0.35">
      <c r="A26"/>
      <c r="B26"/>
      <c r="C26"/>
      <c r="D26"/>
      <c r="E26"/>
      <c r="F26"/>
      <c r="G26"/>
      <c r="H26"/>
      <c r="I26"/>
      <c r="J26"/>
      <c r="K26"/>
      <c r="L26"/>
      <c r="M26"/>
      <c r="N26"/>
      <c r="O26"/>
      <c r="P26"/>
    </row>
    <row r="27" spans="1:16" ht="14.4" x14ac:dyDescent="0.3">
      <c r="A27"/>
      <c r="B27"/>
      <c r="C27"/>
      <c r="D27"/>
      <c r="E27" s="15"/>
      <c r="F27" s="15" t="s">
        <v>24</v>
      </c>
      <c r="G27" s="15" t="s">
        <v>13</v>
      </c>
      <c r="H27" s="15" t="s">
        <v>25</v>
      </c>
      <c r="I27" s="15" t="s">
        <v>26</v>
      </c>
      <c r="J27" s="15" t="s">
        <v>27</v>
      </c>
      <c r="K27" s="15" t="s">
        <v>28</v>
      </c>
      <c r="L27" s="15" t="s">
        <v>29</v>
      </c>
      <c r="M27" s="15" t="s">
        <v>30</v>
      </c>
      <c r="N27"/>
      <c r="O27"/>
      <c r="P27"/>
    </row>
    <row r="28" spans="1:16" ht="14.4" x14ac:dyDescent="0.3">
      <c r="A28"/>
      <c r="B28"/>
      <c r="C28"/>
      <c r="D28"/>
      <c r="E28" t="s">
        <v>31</v>
      </c>
      <c r="F28" s="16">
        <v>5192.8575706277225</v>
      </c>
      <c r="G28" s="24">
        <v>1906.3684294383443</v>
      </c>
      <c r="H28">
        <v>2.7239527734718343</v>
      </c>
      <c r="I28">
        <v>2.6088688432046314E-2</v>
      </c>
      <c r="J28" s="16">
        <v>796.76408912022725</v>
      </c>
      <c r="K28" s="16">
        <v>9588.9510521352167</v>
      </c>
      <c r="L28">
        <v>796.76408912022725</v>
      </c>
      <c r="M28">
        <v>9588.9510521352167</v>
      </c>
      <c r="N28"/>
      <c r="O28"/>
      <c r="P28"/>
    </row>
    <row r="29" spans="1:16" ht="15" thickBot="1" x14ac:dyDescent="0.35">
      <c r="A29"/>
      <c r="B29"/>
      <c r="C29"/>
      <c r="D29"/>
      <c r="E29" s="14" t="s">
        <v>37</v>
      </c>
      <c r="F29" s="18">
        <v>2.0498740282158201E-2</v>
      </c>
      <c r="G29" s="25">
        <v>1.5348064202896534E-3</v>
      </c>
      <c r="H29" s="14">
        <v>13.355912518459244</v>
      </c>
      <c r="I29" s="14">
        <v>9.4452425054738996E-7</v>
      </c>
      <c r="J29" s="18">
        <v>1.6959470330232356E-2</v>
      </c>
      <c r="K29" s="18">
        <v>2.4038010234084046E-2</v>
      </c>
      <c r="L29" s="14">
        <v>1.6959470330232356E-2</v>
      </c>
      <c r="M29" s="14">
        <v>2.4038010234084046E-2</v>
      </c>
      <c r="N29"/>
      <c r="O29"/>
      <c r="P29"/>
    </row>
    <row r="30" spans="1:16" ht="14.4" x14ac:dyDescent="0.3">
      <c r="A30"/>
      <c r="B30"/>
      <c r="C30"/>
      <c r="D30"/>
      <c r="E30"/>
      <c r="F30"/>
      <c r="G30"/>
      <c r="H30"/>
      <c r="I30"/>
      <c r="J30"/>
      <c r="K30"/>
      <c r="L30"/>
      <c r="M30"/>
      <c r="N30"/>
      <c r="O30"/>
      <c r="P30"/>
    </row>
    <row r="31" spans="1:16" ht="14.4" x14ac:dyDescent="0.3">
      <c r="A31"/>
      <c r="B31"/>
      <c r="C31"/>
      <c r="D31"/>
      <c r="E31"/>
      <c r="F31"/>
      <c r="G31"/>
      <c r="H31"/>
      <c r="I31"/>
      <c r="J31"/>
      <c r="K31"/>
      <c r="L31"/>
      <c r="M31"/>
      <c r="N31"/>
      <c r="O31"/>
      <c r="P31"/>
    </row>
    <row r="32" spans="1:16" ht="14.4" x14ac:dyDescent="0.3">
      <c r="A32"/>
      <c r="B32"/>
      <c r="C32"/>
      <c r="D32"/>
      <c r="E32"/>
      <c r="F32"/>
      <c r="G32"/>
      <c r="H32"/>
      <c r="I32"/>
      <c r="J32"/>
      <c r="K32"/>
      <c r="L32"/>
      <c r="M32"/>
      <c r="N32"/>
      <c r="O32"/>
      <c r="P32"/>
    </row>
    <row r="33" spans="1:16" ht="14.4" x14ac:dyDescent="0.3">
      <c r="A33"/>
      <c r="B33"/>
      <c r="C33"/>
      <c r="D33"/>
      <c r="E33"/>
      <c r="F33"/>
      <c r="G33"/>
      <c r="H33"/>
      <c r="I33"/>
      <c r="J33"/>
      <c r="K33"/>
      <c r="L33"/>
      <c r="M33"/>
      <c r="N33"/>
      <c r="O33"/>
      <c r="P33"/>
    </row>
    <row r="34" spans="1:16" ht="14.4" x14ac:dyDescent="0.3">
      <c r="A34"/>
      <c r="B34"/>
      <c r="C34"/>
      <c r="D34"/>
      <c r="E34"/>
      <c r="F34"/>
      <c r="G34"/>
      <c r="H34"/>
      <c r="I34"/>
      <c r="J34"/>
      <c r="K34"/>
      <c r="L34"/>
      <c r="M34"/>
      <c r="N34"/>
      <c r="O34"/>
      <c r="P34"/>
    </row>
    <row r="35" spans="1:16" ht="14.4" x14ac:dyDescent="0.3">
      <c r="A35"/>
      <c r="B35"/>
      <c r="C35"/>
      <c r="D35"/>
      <c r="E35" s="17" t="s">
        <v>39</v>
      </c>
      <c r="F35"/>
      <c r="G35"/>
      <c r="H35"/>
      <c r="I35"/>
      <c r="J35"/>
      <c r="K35"/>
      <c r="L35"/>
      <c r="M35"/>
      <c r="N35"/>
      <c r="O35"/>
      <c r="P35"/>
    </row>
    <row r="36" spans="1:16" ht="14.4" x14ac:dyDescent="0.3">
      <c r="A36"/>
      <c r="B36"/>
      <c r="C36"/>
      <c r="D36"/>
      <c r="E36" s="26" t="s">
        <v>40</v>
      </c>
      <c r="F36" s="24">
        <f>J28</f>
        <v>796.76408912022725</v>
      </c>
      <c r="G36" t="s">
        <v>41</v>
      </c>
      <c r="H36"/>
      <c r="I36"/>
      <c r="J36"/>
      <c r="K36"/>
      <c r="L36"/>
      <c r="M36"/>
      <c r="N36"/>
      <c r="O36"/>
      <c r="P36"/>
    </row>
    <row r="37" spans="1:16" ht="14.4" x14ac:dyDescent="0.3">
      <c r="A37"/>
      <c r="B37"/>
      <c r="C37"/>
      <c r="D37"/>
      <c r="E37" s="26" t="s">
        <v>42</v>
      </c>
      <c r="F37" s="24">
        <f>K28</f>
        <v>9588.9510521352167</v>
      </c>
      <c r="G37" t="s">
        <v>41</v>
      </c>
      <c r="H37"/>
      <c r="I37"/>
      <c r="J37"/>
      <c r="K37"/>
      <c r="L37"/>
      <c r="M37"/>
      <c r="N37"/>
      <c r="O37"/>
      <c r="P37"/>
    </row>
    <row r="38" spans="1:16" ht="14.4" x14ac:dyDescent="0.3">
      <c r="A38"/>
      <c r="B38"/>
      <c r="C38"/>
      <c r="D38"/>
      <c r="E38"/>
      <c r="F38"/>
      <c r="G38"/>
      <c r="H38"/>
      <c r="I38"/>
      <c r="J38"/>
      <c r="K38"/>
      <c r="L38"/>
      <c r="M38"/>
      <c r="N38"/>
      <c r="O38"/>
      <c r="P38"/>
    </row>
    <row r="39" spans="1:16" ht="14.4" x14ac:dyDescent="0.3">
      <c r="A39"/>
      <c r="B39"/>
      <c r="C39"/>
      <c r="D39"/>
      <c r="E39" s="17" t="s">
        <v>43</v>
      </c>
      <c r="F39"/>
      <c r="G39"/>
      <c r="H39"/>
      <c r="I39"/>
      <c r="J39"/>
      <c r="K39"/>
      <c r="L39"/>
      <c r="M39"/>
      <c r="N39"/>
      <c r="O39"/>
      <c r="P39"/>
    </row>
    <row r="40" spans="1:16" ht="14.4" x14ac:dyDescent="0.3">
      <c r="A40"/>
      <c r="B40"/>
      <c r="C40"/>
      <c r="D40"/>
      <c r="E40" s="26" t="s">
        <v>40</v>
      </c>
      <c r="F40" s="13">
        <f>J29</f>
        <v>1.6959470330232356E-2</v>
      </c>
      <c r="G40" t="s">
        <v>41</v>
      </c>
      <c r="H40"/>
      <c r="I40"/>
      <c r="J40"/>
      <c r="K40"/>
      <c r="L40"/>
      <c r="M40"/>
      <c r="N40"/>
      <c r="O40"/>
    </row>
    <row r="41" spans="1:16" ht="14.4" x14ac:dyDescent="0.3">
      <c r="A41"/>
      <c r="B41"/>
      <c r="C41"/>
      <c r="D41"/>
      <c r="E41" s="26" t="s">
        <v>42</v>
      </c>
      <c r="F41" s="13">
        <f>K29</f>
        <v>2.4038010234084046E-2</v>
      </c>
      <c r="G41" t="s">
        <v>41</v>
      </c>
      <c r="H41"/>
      <c r="I41"/>
      <c r="J41"/>
      <c r="K41"/>
      <c r="L41"/>
      <c r="M41"/>
      <c r="N41"/>
      <c r="O41"/>
    </row>
    <row r="42" spans="1:16" ht="14.4" x14ac:dyDescent="0.3">
      <c r="A42"/>
      <c r="B42"/>
      <c r="C42"/>
      <c r="D42"/>
      <c r="E42"/>
      <c r="F42"/>
      <c r="G42"/>
      <c r="H42"/>
      <c r="I42"/>
      <c r="J42"/>
      <c r="K42"/>
      <c r="L42"/>
      <c r="M42"/>
      <c r="N42"/>
      <c r="O42"/>
    </row>
    <row r="43" spans="1:16" ht="14.4" x14ac:dyDescent="0.3">
      <c r="A43"/>
      <c r="B43"/>
      <c r="C43"/>
      <c r="D43"/>
      <c r="E43"/>
      <c r="F43"/>
      <c r="G43"/>
      <c r="H43"/>
      <c r="I43"/>
      <c r="J43"/>
      <c r="K43"/>
      <c r="L43"/>
      <c r="M43"/>
      <c r="N43"/>
      <c r="O43"/>
    </row>
    <row r="44" spans="1:16" ht="14.4" x14ac:dyDescent="0.3">
      <c r="A44"/>
      <c r="B44"/>
      <c r="C44"/>
      <c r="D44"/>
      <c r="E44"/>
      <c r="F44"/>
      <c r="G44"/>
      <c r="H44"/>
      <c r="I44"/>
      <c r="J44"/>
      <c r="K44"/>
      <c r="L44"/>
      <c r="M44"/>
      <c r="N44"/>
      <c r="O44"/>
    </row>
    <row r="45" spans="1:16" ht="14.4" x14ac:dyDescent="0.3">
      <c r="A45"/>
      <c r="B45"/>
      <c r="C45"/>
      <c r="D45"/>
      <c r="E45"/>
      <c r="F45"/>
      <c r="G45"/>
      <c r="H45"/>
      <c r="I45"/>
      <c r="J45"/>
      <c r="K45"/>
      <c r="L45"/>
      <c r="M45"/>
      <c r="N45"/>
      <c r="O45"/>
    </row>
    <row r="46" spans="1:16" ht="14.4" x14ac:dyDescent="0.3">
      <c r="A46"/>
      <c r="B46"/>
      <c r="C46"/>
      <c r="D46"/>
      <c r="E46"/>
      <c r="F46"/>
      <c r="G46"/>
      <c r="H46"/>
      <c r="I46"/>
      <c r="J46"/>
      <c r="K46"/>
      <c r="L46"/>
      <c r="M46"/>
      <c r="N46"/>
      <c r="O46"/>
    </row>
    <row r="47" spans="1:16" ht="14.4" x14ac:dyDescent="0.3">
      <c r="A47"/>
      <c r="B47"/>
      <c r="C47"/>
      <c r="D47"/>
      <c r="E47"/>
      <c r="F47"/>
      <c r="G47"/>
      <c r="H47"/>
      <c r="I47"/>
      <c r="J47"/>
      <c r="K47"/>
      <c r="L47"/>
      <c r="M47"/>
      <c r="N47"/>
      <c r="O47"/>
    </row>
    <row r="48" spans="1:16" ht="14.4" x14ac:dyDescent="0.3">
      <c r="A48"/>
      <c r="B48"/>
      <c r="C48"/>
      <c r="D48"/>
      <c r="E48"/>
      <c r="F48"/>
      <c r="G48"/>
      <c r="H48"/>
      <c r="I48"/>
      <c r="J48"/>
      <c r="K48"/>
      <c r="L48"/>
      <c r="M48"/>
      <c r="N48"/>
      <c r="O48"/>
    </row>
    <row r="49" spans="1:15" ht="14.4" x14ac:dyDescent="0.3">
      <c r="A49"/>
      <c r="B49"/>
      <c r="C49"/>
      <c r="D49"/>
      <c r="E49"/>
      <c r="F49"/>
      <c r="G49"/>
      <c r="H49"/>
      <c r="I49"/>
      <c r="J49"/>
      <c r="K49"/>
      <c r="L49"/>
      <c r="M49"/>
      <c r="N49"/>
      <c r="O49"/>
    </row>
    <row r="50" spans="1:15" ht="14.4" x14ac:dyDescent="0.3">
      <c r="A50"/>
      <c r="B50"/>
      <c r="C50"/>
      <c r="D50"/>
      <c r="E50"/>
      <c r="F50"/>
      <c r="G50"/>
      <c r="H50"/>
      <c r="I50"/>
      <c r="J50"/>
      <c r="K50"/>
      <c r="L50"/>
      <c r="M50"/>
      <c r="N50"/>
      <c r="O50"/>
    </row>
    <row r="51" spans="1:15" ht="14.4" x14ac:dyDescent="0.3">
      <c r="A51"/>
      <c r="B51"/>
      <c r="C51"/>
      <c r="D51"/>
      <c r="E51"/>
      <c r="F51"/>
      <c r="G51"/>
      <c r="H51"/>
      <c r="I51"/>
      <c r="J51"/>
      <c r="K51"/>
      <c r="L51"/>
      <c r="M51"/>
      <c r="N51"/>
      <c r="O51"/>
    </row>
    <row r="52" spans="1:15" ht="14.4" x14ac:dyDescent="0.3">
      <c r="A52"/>
      <c r="B52"/>
      <c r="C52"/>
      <c r="D52"/>
      <c r="E52"/>
      <c r="F52"/>
      <c r="G52"/>
      <c r="H52"/>
      <c r="I52"/>
      <c r="J52"/>
      <c r="K52"/>
      <c r="L52"/>
      <c r="M52"/>
      <c r="N52"/>
      <c r="O52"/>
    </row>
    <row r="53" spans="1:15" ht="14.4" x14ac:dyDescent="0.3">
      <c r="A53"/>
      <c r="B53"/>
      <c r="C53"/>
      <c r="D53"/>
      <c r="E53"/>
      <c r="F53"/>
      <c r="G53"/>
      <c r="H53"/>
      <c r="I53"/>
      <c r="J53"/>
      <c r="K53"/>
      <c r="L53"/>
      <c r="M53"/>
      <c r="N53"/>
      <c r="O53"/>
    </row>
    <row r="54" spans="1:15" ht="14.4" x14ac:dyDescent="0.3">
      <c r="A54"/>
      <c r="B54"/>
      <c r="C54"/>
      <c r="D54"/>
      <c r="E54"/>
      <c r="F54"/>
      <c r="G54"/>
      <c r="H54"/>
      <c r="I54"/>
      <c r="J54"/>
      <c r="K54"/>
      <c r="L54"/>
      <c r="M54"/>
      <c r="N54"/>
      <c r="O54"/>
    </row>
    <row r="55" spans="1:15" ht="14.4" x14ac:dyDescent="0.3">
      <c r="A55"/>
      <c r="B55"/>
      <c r="C55"/>
      <c r="D55"/>
      <c r="E55"/>
      <c r="F55"/>
      <c r="G55"/>
      <c r="H55"/>
      <c r="I55"/>
      <c r="J55"/>
      <c r="K55"/>
      <c r="L55"/>
      <c r="M55"/>
    </row>
    <row r="56" spans="1:15" ht="14.4" x14ac:dyDescent="0.3">
      <c r="A56"/>
      <c r="B56"/>
      <c r="C56"/>
      <c r="D56"/>
      <c r="E56"/>
      <c r="F56"/>
      <c r="G56"/>
      <c r="H56"/>
      <c r="I56"/>
      <c r="J56"/>
      <c r="K56"/>
      <c r="L56"/>
      <c r="M56"/>
    </row>
    <row r="57" spans="1:15" ht="14.4" x14ac:dyDescent="0.3">
      <c r="A57"/>
      <c r="B57"/>
      <c r="C57"/>
      <c r="D57"/>
      <c r="E57"/>
      <c r="F57"/>
      <c r="G57"/>
      <c r="H57"/>
      <c r="I57"/>
      <c r="J57"/>
      <c r="K57"/>
      <c r="L57"/>
      <c r="M57"/>
    </row>
    <row r="58" spans="1:15" ht="14.4" x14ac:dyDescent="0.3">
      <c r="A58"/>
      <c r="B58"/>
      <c r="C58"/>
      <c r="D58"/>
      <c r="E58"/>
      <c r="F58"/>
      <c r="G58"/>
      <c r="H58"/>
      <c r="I58"/>
      <c r="J58"/>
      <c r="K58"/>
      <c r="L58"/>
      <c r="M58"/>
    </row>
    <row r="59" spans="1:15" ht="14.4" x14ac:dyDescent="0.3">
      <c r="A59"/>
      <c r="B59"/>
      <c r="C59"/>
      <c r="D59"/>
      <c r="E59"/>
      <c r="F59"/>
      <c r="G59"/>
      <c r="H59"/>
      <c r="I59"/>
      <c r="J59"/>
      <c r="K59"/>
      <c r="L59"/>
      <c r="M59"/>
    </row>
    <row r="60" spans="1:15" ht="14.4" x14ac:dyDescent="0.3">
      <c r="A60"/>
      <c r="B60"/>
      <c r="C60"/>
      <c r="D60"/>
      <c r="E60"/>
      <c r="F60"/>
      <c r="G60"/>
      <c r="H60"/>
      <c r="I60"/>
      <c r="J60"/>
      <c r="K60"/>
      <c r="L60"/>
      <c r="M60"/>
    </row>
    <row r="61" spans="1:15" ht="14.4" x14ac:dyDescent="0.3">
      <c r="A61"/>
      <c r="B61"/>
      <c r="C61"/>
      <c r="D61"/>
      <c r="E61"/>
      <c r="F61"/>
      <c r="G61"/>
      <c r="H61"/>
      <c r="I61"/>
      <c r="J61"/>
      <c r="K61"/>
      <c r="L61"/>
      <c r="M61"/>
    </row>
    <row r="62" spans="1:15" ht="14.4" x14ac:dyDescent="0.3">
      <c r="A62"/>
      <c r="B62"/>
      <c r="C62"/>
      <c r="D62"/>
      <c r="E62"/>
      <c r="F62"/>
      <c r="G62"/>
      <c r="H62"/>
      <c r="I62"/>
      <c r="J62"/>
      <c r="K62"/>
      <c r="L62"/>
      <c r="M62"/>
    </row>
    <row r="63" spans="1:15" ht="14.4" x14ac:dyDescent="0.3">
      <c r="A63"/>
      <c r="B63"/>
      <c r="C63"/>
      <c r="D63"/>
      <c r="E63"/>
      <c r="F63"/>
      <c r="G63"/>
      <c r="H63"/>
      <c r="I63"/>
      <c r="J63"/>
      <c r="K63"/>
      <c r="L63"/>
      <c r="M63"/>
    </row>
    <row r="64" spans="1:15" ht="14.4" x14ac:dyDescent="0.3">
      <c r="A64"/>
      <c r="B64"/>
      <c r="C64"/>
      <c r="D64"/>
      <c r="E64"/>
      <c r="F64"/>
      <c r="G64"/>
      <c r="H64"/>
      <c r="I64"/>
      <c r="J64"/>
      <c r="K64"/>
      <c r="L64"/>
      <c r="M64"/>
    </row>
    <row r="65" spans="1:13" ht="14.4" x14ac:dyDescent="0.3">
      <c r="A65"/>
      <c r="B65"/>
      <c r="C65"/>
      <c r="D65"/>
      <c r="E65"/>
      <c r="F65"/>
      <c r="G65"/>
      <c r="H65"/>
      <c r="I65"/>
      <c r="J65"/>
      <c r="K65"/>
      <c r="L65"/>
      <c r="M65"/>
    </row>
    <row r="66" spans="1:13" ht="14.4" x14ac:dyDescent="0.3">
      <c r="A66"/>
      <c r="B66"/>
      <c r="C66"/>
      <c r="D66"/>
      <c r="E66"/>
      <c r="F66"/>
      <c r="G66"/>
      <c r="H66"/>
      <c r="I66"/>
      <c r="J66"/>
      <c r="K66"/>
      <c r="L66"/>
      <c r="M66"/>
    </row>
    <row r="67" spans="1:13" ht="14.4" x14ac:dyDescent="0.3">
      <c r="A67"/>
      <c r="B67"/>
      <c r="C67"/>
      <c r="D67"/>
      <c r="E67"/>
      <c r="F67"/>
      <c r="G67"/>
      <c r="H67"/>
      <c r="I67"/>
      <c r="J67"/>
      <c r="K67"/>
      <c r="L67"/>
      <c r="M67"/>
    </row>
    <row r="68" spans="1:13" ht="14.4" x14ac:dyDescent="0.3">
      <c r="A68"/>
      <c r="B68"/>
      <c r="C68"/>
      <c r="D68"/>
      <c r="E68"/>
      <c r="F68"/>
      <c r="G68"/>
      <c r="H68"/>
      <c r="I68"/>
      <c r="J68"/>
      <c r="K68"/>
      <c r="L68"/>
      <c r="M68"/>
    </row>
    <row r="69" spans="1:13" ht="14.4" x14ac:dyDescent="0.3">
      <c r="A69"/>
      <c r="B69"/>
      <c r="C69"/>
      <c r="D69"/>
      <c r="E69"/>
      <c r="F69"/>
      <c r="G69"/>
      <c r="H69"/>
      <c r="I69"/>
      <c r="J69"/>
      <c r="K69"/>
      <c r="L69"/>
      <c r="M69"/>
    </row>
    <row r="70" spans="1:13" ht="14.4" x14ac:dyDescent="0.3">
      <c r="A70"/>
      <c r="B70"/>
      <c r="C70"/>
      <c r="D70"/>
      <c r="E70"/>
      <c r="F70"/>
      <c r="G70"/>
      <c r="H70"/>
      <c r="I70"/>
      <c r="J70"/>
      <c r="K70"/>
      <c r="L70"/>
      <c r="M70"/>
    </row>
    <row r="71" spans="1:13" ht="14.4" x14ac:dyDescent="0.3">
      <c r="A71"/>
      <c r="B71"/>
      <c r="C71"/>
      <c r="D71"/>
      <c r="E71"/>
      <c r="F71"/>
      <c r="G71"/>
      <c r="H71"/>
      <c r="I71"/>
      <c r="J71"/>
      <c r="K71"/>
      <c r="L71"/>
      <c r="M71"/>
    </row>
    <row r="72" spans="1:13" ht="14.4" x14ac:dyDescent="0.3">
      <c r="A72"/>
      <c r="B72"/>
      <c r="C72"/>
      <c r="D72"/>
      <c r="E72"/>
      <c r="F72"/>
      <c r="G72"/>
      <c r="H72"/>
      <c r="I72"/>
      <c r="J72"/>
      <c r="K72"/>
      <c r="L72"/>
      <c r="M72"/>
    </row>
    <row r="73" spans="1:13" ht="14.4" x14ac:dyDescent="0.3">
      <c r="A73"/>
      <c r="B73"/>
      <c r="C73"/>
      <c r="D73"/>
      <c r="E73"/>
      <c r="F73"/>
      <c r="G73"/>
      <c r="H73"/>
      <c r="I73"/>
      <c r="J73"/>
      <c r="K73"/>
      <c r="L73"/>
      <c r="M73"/>
    </row>
    <row r="74" spans="1:13" ht="14.4" x14ac:dyDescent="0.3">
      <c r="A74"/>
      <c r="B74"/>
      <c r="C74"/>
      <c r="D74"/>
      <c r="E74"/>
      <c r="F74"/>
      <c r="G74"/>
      <c r="H74"/>
      <c r="I74"/>
      <c r="J74"/>
      <c r="K74"/>
      <c r="L74"/>
      <c r="M74"/>
    </row>
    <row r="75" spans="1:13" ht="14.4" x14ac:dyDescent="0.3">
      <c r="A75"/>
      <c r="B75"/>
      <c r="C75"/>
      <c r="D75"/>
      <c r="E75"/>
      <c r="F75"/>
      <c r="G75"/>
      <c r="H75"/>
      <c r="I75"/>
      <c r="J75"/>
      <c r="K75"/>
      <c r="L75"/>
      <c r="M75"/>
    </row>
    <row r="76" spans="1:13" ht="14.4" x14ac:dyDescent="0.3">
      <c r="A76"/>
      <c r="B76"/>
      <c r="C76"/>
      <c r="D76"/>
      <c r="E76"/>
      <c r="F76"/>
      <c r="G76"/>
      <c r="H76"/>
      <c r="I76"/>
      <c r="J76"/>
      <c r="K76"/>
      <c r="L76"/>
      <c r="M76"/>
    </row>
    <row r="77" spans="1:13" ht="14.4" x14ac:dyDescent="0.3">
      <c r="A77"/>
      <c r="B77"/>
      <c r="C77"/>
      <c r="D77"/>
      <c r="E77"/>
      <c r="F77"/>
      <c r="G77"/>
      <c r="H77"/>
      <c r="I77"/>
      <c r="J77"/>
      <c r="K77"/>
      <c r="L77"/>
      <c r="M77"/>
    </row>
    <row r="78" spans="1:13" ht="14.4" x14ac:dyDescent="0.3">
      <c r="A78"/>
      <c r="B78"/>
      <c r="C78"/>
      <c r="D78"/>
      <c r="E78"/>
      <c r="F78"/>
      <c r="G78"/>
      <c r="H78"/>
      <c r="I78"/>
      <c r="J78"/>
      <c r="K78"/>
      <c r="L78"/>
      <c r="M78"/>
    </row>
    <row r="79" spans="1:13" ht="14.4" x14ac:dyDescent="0.3">
      <c r="A79"/>
      <c r="B79"/>
      <c r="C79"/>
      <c r="D79"/>
      <c r="E79"/>
      <c r="F79"/>
      <c r="G79"/>
      <c r="H79"/>
      <c r="I79"/>
      <c r="J79"/>
      <c r="K79"/>
      <c r="L79"/>
      <c r="M79"/>
    </row>
    <row r="80" spans="1:13" ht="14.4" x14ac:dyDescent="0.3">
      <c r="A80"/>
      <c r="B80"/>
      <c r="C80"/>
      <c r="D80"/>
      <c r="E80"/>
      <c r="F80"/>
      <c r="G80"/>
      <c r="H80"/>
      <c r="I80"/>
      <c r="J80"/>
      <c r="K80"/>
      <c r="L80"/>
      <c r="M80"/>
    </row>
    <row r="81" spans="1:13" ht="14.4" x14ac:dyDescent="0.3">
      <c r="A81"/>
      <c r="B81"/>
      <c r="C81"/>
      <c r="D81"/>
      <c r="E81"/>
      <c r="F81"/>
      <c r="G81"/>
      <c r="H81"/>
      <c r="I81"/>
      <c r="J81"/>
      <c r="K81"/>
      <c r="L81"/>
      <c r="M81"/>
    </row>
    <row r="82" spans="1:13" ht="14.4" x14ac:dyDescent="0.3">
      <c r="A82"/>
      <c r="B82"/>
      <c r="C82"/>
      <c r="D82"/>
      <c r="E82"/>
      <c r="F82"/>
      <c r="G82"/>
      <c r="H82"/>
      <c r="I82"/>
      <c r="J82"/>
      <c r="K82"/>
      <c r="L82"/>
      <c r="M82"/>
    </row>
    <row r="83" spans="1:13" ht="14.4" x14ac:dyDescent="0.3">
      <c r="A83"/>
      <c r="B83"/>
      <c r="C83"/>
      <c r="D83"/>
      <c r="E83"/>
      <c r="F83"/>
      <c r="G83"/>
      <c r="H83"/>
      <c r="I83"/>
      <c r="J83"/>
      <c r="K83"/>
      <c r="L83"/>
      <c r="M83"/>
    </row>
    <row r="84" spans="1:13" ht="14.4" x14ac:dyDescent="0.3">
      <c r="D84"/>
      <c r="E84"/>
      <c r="F84"/>
      <c r="G84"/>
      <c r="H84"/>
      <c r="I84"/>
      <c r="J84"/>
      <c r="K84"/>
      <c r="L84"/>
      <c r="M84"/>
    </row>
    <row r="85" spans="1:13" ht="14.4" x14ac:dyDescent="0.3">
      <c r="D85"/>
      <c r="E85"/>
      <c r="F85"/>
      <c r="G85"/>
      <c r="H85"/>
      <c r="I85"/>
      <c r="J85"/>
      <c r="K85"/>
      <c r="L85"/>
      <c r="M85"/>
    </row>
    <row r="86" spans="1:13" ht="14.4" x14ac:dyDescent="0.3">
      <c r="E86"/>
      <c r="F86"/>
      <c r="G86"/>
      <c r="H86"/>
      <c r="M86"/>
    </row>
    <row r="87" spans="1:13" ht="14.4" x14ac:dyDescent="0.3">
      <c r="M87"/>
    </row>
    <row r="88" spans="1:13" ht="14.4" x14ac:dyDescent="0.3">
      <c r="M88"/>
    </row>
    <row r="89" spans="1:13" ht="14.4" x14ac:dyDescent="0.3">
      <c r="M89"/>
    </row>
    <row r="90" spans="1:13" ht="14.4" x14ac:dyDescent="0.3">
      <c r="M90"/>
    </row>
    <row r="91" spans="1:13" ht="14.4" x14ac:dyDescent="0.3">
      <c r="M91"/>
    </row>
    <row r="92" spans="1:13" ht="14.4" x14ac:dyDescent="0.3">
      <c r="M92"/>
    </row>
    <row r="93" spans="1:13" ht="14.4" x14ac:dyDescent="0.3">
      <c r="M93"/>
    </row>
    <row r="94" spans="1:13" ht="14.4" x14ac:dyDescent="0.3">
      <c r="M94"/>
    </row>
    <row r="95" spans="1:13" ht="14.4" x14ac:dyDescent="0.3">
      <c r="M95"/>
    </row>
    <row r="96" spans="1:13" ht="14.4" x14ac:dyDescent="0.3">
      <c r="M96"/>
    </row>
    <row r="97" spans="4:13" ht="14.4" x14ac:dyDescent="0.3">
      <c r="M97"/>
    </row>
    <row r="98" spans="4:13" ht="14.4" x14ac:dyDescent="0.3">
      <c r="M98"/>
    </row>
    <row r="99" spans="4:13" ht="14.4" x14ac:dyDescent="0.3">
      <c r="M99"/>
    </row>
    <row r="100" spans="4:13" ht="14.4" x14ac:dyDescent="0.3">
      <c r="M100"/>
    </row>
    <row r="104" spans="4:13" ht="14.4" x14ac:dyDescent="0.3">
      <c r="D104"/>
      <c r="I104"/>
      <c r="J104"/>
      <c r="K104"/>
      <c r="L104"/>
    </row>
    <row r="105" spans="4:13" ht="14.4" x14ac:dyDescent="0.3">
      <c r="D105"/>
      <c r="E105"/>
      <c r="F105"/>
      <c r="G105"/>
      <c r="H105"/>
      <c r="I105"/>
      <c r="J105"/>
      <c r="K105"/>
      <c r="L105"/>
    </row>
    <row r="106" spans="4:13" ht="14.4" x14ac:dyDescent="0.3">
      <c r="D106"/>
      <c r="E106"/>
      <c r="F106"/>
      <c r="G106"/>
      <c r="H106"/>
      <c r="I106"/>
      <c r="J106"/>
      <c r="K106"/>
      <c r="L106"/>
    </row>
    <row r="107" spans="4:13" ht="14.4" x14ac:dyDescent="0.3">
      <c r="E107"/>
      <c r="F107"/>
      <c r="G107"/>
      <c r="H107"/>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DSMT4" shapeId="2049" r:id="rId4">
          <objectPr defaultSize="0" autoPict="0" r:id="rId5">
            <anchor moveWithCells="1">
              <from>
                <xdr:col>3</xdr:col>
                <xdr:colOff>769620</xdr:colOff>
                <xdr:row>29</xdr:row>
                <xdr:rowOff>68580</xdr:rowOff>
              </from>
              <to>
                <xdr:col>7</xdr:col>
                <xdr:colOff>320040</xdr:colOff>
                <xdr:row>32</xdr:row>
                <xdr:rowOff>137160</xdr:rowOff>
              </to>
            </anchor>
          </objectPr>
        </oleObject>
      </mc:Choice>
      <mc:Fallback>
        <oleObject progId="Equation.DSMT4"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D04A4-5A3D-4413-885E-334D1E22139F}">
  <dimension ref="A20:H404"/>
  <sheetViews>
    <sheetView zoomScaleNormal="100" workbookViewId="0">
      <selection activeCell="A14" sqref="A14"/>
    </sheetView>
  </sheetViews>
  <sheetFormatPr defaultColWidth="8.88671875" defaultRowHeight="13.8" x14ac:dyDescent="0.3"/>
  <cols>
    <col min="1" max="1" width="11.109375" style="28" customWidth="1"/>
    <col min="2" max="2" width="8.88671875" style="28"/>
    <col min="3" max="3" width="10.33203125" style="28" customWidth="1"/>
    <col min="4" max="16384" width="8.88671875" style="28"/>
  </cols>
  <sheetData>
    <row r="20" spans="1:3" ht="41.4" x14ac:dyDescent="0.3">
      <c r="A20" s="27" t="s">
        <v>44</v>
      </c>
      <c r="B20" s="27" t="s">
        <v>45</v>
      </c>
      <c r="C20" s="27" t="s">
        <v>46</v>
      </c>
    </row>
    <row r="21" spans="1:3" x14ac:dyDescent="0.3">
      <c r="A21" s="29">
        <v>15340</v>
      </c>
      <c r="B21" s="28">
        <v>1</v>
      </c>
      <c r="C21" s="28">
        <v>1.198688</v>
      </c>
    </row>
    <row r="22" spans="1:3" x14ac:dyDescent="0.3">
      <c r="A22" s="29">
        <v>15360</v>
      </c>
      <c r="B22" s="28">
        <f>B21+1</f>
        <v>2</v>
      </c>
      <c r="C22" s="28">
        <v>1.145661</v>
      </c>
    </row>
    <row r="23" spans="1:3" x14ac:dyDescent="0.3">
      <c r="A23" s="29">
        <v>15370</v>
      </c>
      <c r="B23" s="28">
        <f t="shared" ref="B23:B86" si="0">B22+1</f>
        <v>3</v>
      </c>
      <c r="C23" s="28">
        <v>1.096581</v>
      </c>
    </row>
    <row r="24" spans="1:3" x14ac:dyDescent="0.3">
      <c r="A24" s="29">
        <v>15392</v>
      </c>
      <c r="B24" s="28">
        <f t="shared" si="0"/>
        <v>4</v>
      </c>
      <c r="C24" s="28">
        <v>1.019045</v>
      </c>
    </row>
    <row r="25" spans="1:3" x14ac:dyDescent="0.3">
      <c r="A25" s="29">
        <v>15399</v>
      </c>
      <c r="B25" s="28">
        <f t="shared" si="0"/>
        <v>5</v>
      </c>
      <c r="C25" s="28">
        <v>0.98148000000000002</v>
      </c>
    </row>
    <row r="26" spans="1:3" x14ac:dyDescent="0.3">
      <c r="A26" s="29">
        <v>15381</v>
      </c>
      <c r="B26" s="28">
        <f t="shared" si="0"/>
        <v>6</v>
      </c>
      <c r="C26" s="28">
        <v>1.0522800000000001</v>
      </c>
    </row>
    <row r="27" spans="1:3" x14ac:dyDescent="0.3">
      <c r="A27" s="29">
        <v>15384</v>
      </c>
      <c r="B27" s="28">
        <f t="shared" si="0"/>
        <v>7</v>
      </c>
      <c r="C27" s="28">
        <v>0.66306699999999996</v>
      </c>
    </row>
    <row r="28" spans="1:3" x14ac:dyDescent="0.3">
      <c r="A28" s="29">
        <v>15430</v>
      </c>
      <c r="B28" s="28">
        <f t="shared" si="0"/>
        <v>8</v>
      </c>
      <c r="C28" s="28">
        <v>0.90988800000000003</v>
      </c>
    </row>
    <row r="29" spans="1:3" x14ac:dyDescent="0.3">
      <c r="A29" s="29">
        <v>15418</v>
      </c>
      <c r="B29" s="28">
        <f t="shared" si="0"/>
        <v>9</v>
      </c>
      <c r="C29" s="28">
        <v>0.92437499999999995</v>
      </c>
    </row>
    <row r="30" spans="1:3" x14ac:dyDescent="0.3">
      <c r="A30" s="29">
        <v>15442</v>
      </c>
      <c r="B30" s="28">
        <f t="shared" si="0"/>
        <v>10</v>
      </c>
      <c r="C30" s="28">
        <v>0.88414499999999996</v>
      </c>
    </row>
    <row r="31" spans="1:3" x14ac:dyDescent="0.3">
      <c r="A31" s="29">
        <v>15470</v>
      </c>
      <c r="B31" s="28">
        <f t="shared" si="0"/>
        <v>11</v>
      </c>
      <c r="C31" s="28">
        <v>0.79784100000000002</v>
      </c>
    </row>
    <row r="32" spans="1:3" x14ac:dyDescent="0.3">
      <c r="A32" s="29">
        <v>15413</v>
      </c>
      <c r="B32" s="28">
        <f t="shared" si="0"/>
        <v>12</v>
      </c>
      <c r="C32" s="28">
        <v>0.91632100000000005</v>
      </c>
    </row>
    <row r="33" spans="1:8" x14ac:dyDescent="0.3">
      <c r="A33" s="29">
        <v>15490</v>
      </c>
      <c r="B33" s="28">
        <f t="shared" si="0"/>
        <v>13</v>
      </c>
      <c r="C33" s="28">
        <v>0.76294300000000004</v>
      </c>
    </row>
    <row r="34" spans="1:8" x14ac:dyDescent="0.3">
      <c r="A34" s="29">
        <v>15454</v>
      </c>
      <c r="B34" s="28">
        <f t="shared" si="0"/>
        <v>14</v>
      </c>
      <c r="C34" s="28">
        <v>0.82597900000000002</v>
      </c>
    </row>
    <row r="35" spans="1:8" x14ac:dyDescent="0.3">
      <c r="A35" s="29">
        <v>15511</v>
      </c>
      <c r="B35" s="28">
        <f t="shared" si="0"/>
        <v>15</v>
      </c>
      <c r="C35" s="28">
        <v>0.71312900000000001</v>
      </c>
    </row>
    <row r="36" spans="1:8" x14ac:dyDescent="0.3">
      <c r="A36" s="29">
        <v>15533</v>
      </c>
      <c r="B36" s="28">
        <f t="shared" si="0"/>
        <v>16</v>
      </c>
      <c r="C36" s="28">
        <v>0.70019200000000004</v>
      </c>
    </row>
    <row r="37" spans="1:8" x14ac:dyDescent="0.3">
      <c r="A37" s="29">
        <v>15466</v>
      </c>
      <c r="B37" s="28">
        <f t="shared" si="0"/>
        <v>17</v>
      </c>
      <c r="C37" s="28">
        <v>0.79545200000000005</v>
      </c>
    </row>
    <row r="38" spans="1:8" x14ac:dyDescent="0.3">
      <c r="A38" s="29">
        <v>15481</v>
      </c>
      <c r="B38" s="28">
        <f t="shared" si="0"/>
        <v>18</v>
      </c>
      <c r="C38" s="28">
        <v>0.76693299999999998</v>
      </c>
    </row>
    <row r="39" spans="1:8" x14ac:dyDescent="0.3">
      <c r="A39" s="29">
        <v>15484</v>
      </c>
      <c r="B39" s="28">
        <f t="shared" si="0"/>
        <v>19</v>
      </c>
      <c r="C39" s="28">
        <v>0.76528099999999999</v>
      </c>
    </row>
    <row r="40" spans="1:8" x14ac:dyDescent="0.3">
      <c r="A40" s="29">
        <v>15488</v>
      </c>
      <c r="B40" s="28">
        <f t="shared" si="0"/>
        <v>20</v>
      </c>
      <c r="C40" s="28">
        <v>0.760799</v>
      </c>
      <c r="E40" s="30" t="s">
        <v>47</v>
      </c>
    </row>
    <row r="41" spans="1:8" x14ac:dyDescent="0.3">
      <c r="A41" s="29">
        <v>15494</v>
      </c>
      <c r="B41" s="28">
        <f t="shared" si="0"/>
        <v>21</v>
      </c>
      <c r="C41" s="28">
        <v>0.73406000000000005</v>
      </c>
    </row>
    <row r="42" spans="1:8" x14ac:dyDescent="0.3">
      <c r="A42" s="29">
        <v>15500</v>
      </c>
      <c r="B42" s="28">
        <f t="shared" si="0"/>
        <v>22</v>
      </c>
      <c r="C42" s="28">
        <v>0.7218</v>
      </c>
    </row>
    <row r="43" spans="1:8" x14ac:dyDescent="0.3">
      <c r="A43" s="29">
        <v>15497</v>
      </c>
      <c r="B43" s="28">
        <f t="shared" si="0"/>
        <v>23</v>
      </c>
      <c r="C43" s="28">
        <v>0.72302699999999998</v>
      </c>
    </row>
    <row r="44" spans="1:8" x14ac:dyDescent="0.3">
      <c r="A44" s="29">
        <v>15502</v>
      </c>
      <c r="B44" s="28">
        <f t="shared" si="0"/>
        <v>24</v>
      </c>
      <c r="C44" s="28">
        <v>0.71878500000000001</v>
      </c>
    </row>
    <row r="45" spans="1:8" x14ac:dyDescent="0.3">
      <c r="A45" s="29">
        <v>15508</v>
      </c>
      <c r="B45" s="28">
        <f t="shared" si="0"/>
        <v>25</v>
      </c>
      <c r="C45" s="28">
        <v>0.70733599999999996</v>
      </c>
    </row>
    <row r="46" spans="1:8" x14ac:dyDescent="0.3">
      <c r="A46" s="29">
        <v>15505</v>
      </c>
      <c r="B46" s="28">
        <f t="shared" si="0"/>
        <v>26</v>
      </c>
      <c r="C46" s="28">
        <v>0.70779300000000001</v>
      </c>
    </row>
    <row r="47" spans="1:8" x14ac:dyDescent="0.3">
      <c r="A47" s="29">
        <v>15514</v>
      </c>
      <c r="B47" s="28">
        <f t="shared" si="0"/>
        <v>27</v>
      </c>
      <c r="C47" s="28">
        <v>0.69927300000000003</v>
      </c>
    </row>
    <row r="48" spans="1:8" x14ac:dyDescent="0.3">
      <c r="A48" s="29">
        <v>15521</v>
      </c>
      <c r="B48" s="28">
        <f t="shared" si="0"/>
        <v>28</v>
      </c>
      <c r="C48" s="28">
        <v>0.69454700000000003</v>
      </c>
      <c r="F48" s="31" t="s">
        <v>6</v>
      </c>
      <c r="G48" s="28">
        <v>-0.16600000000000001</v>
      </c>
      <c r="H48" s="28" t="s">
        <v>48</v>
      </c>
    </row>
    <row r="49" spans="1:7" x14ac:dyDescent="0.3">
      <c r="A49" s="29">
        <v>15518</v>
      </c>
      <c r="B49" s="28">
        <f t="shared" si="0"/>
        <v>29</v>
      </c>
      <c r="C49" s="28">
        <v>0.69408999999999998</v>
      </c>
      <c r="F49" s="31" t="s">
        <v>49</v>
      </c>
      <c r="G49" s="32">
        <f>1-2^G48</f>
        <v>0.10868950410302869</v>
      </c>
    </row>
    <row r="50" spans="1:7" x14ac:dyDescent="0.3">
      <c r="A50" s="29">
        <v>15528</v>
      </c>
      <c r="B50" s="28">
        <f t="shared" si="0"/>
        <v>30</v>
      </c>
      <c r="C50" s="28">
        <v>0.694187</v>
      </c>
    </row>
    <row r="51" spans="1:7" x14ac:dyDescent="0.3">
      <c r="A51" s="29">
        <v>15522</v>
      </c>
      <c r="B51" s="28">
        <f t="shared" si="0"/>
        <v>31</v>
      </c>
      <c r="C51" s="28">
        <v>0.68976899999999997</v>
      </c>
    </row>
    <row r="52" spans="1:7" x14ac:dyDescent="0.3">
      <c r="A52" s="29">
        <v>15644</v>
      </c>
      <c r="B52" s="28">
        <f t="shared" si="0"/>
        <v>32</v>
      </c>
      <c r="C52" s="28">
        <v>0.83324500000000001</v>
      </c>
    </row>
    <row r="53" spans="1:7" x14ac:dyDescent="0.3">
      <c r="A53" s="29">
        <v>15656</v>
      </c>
      <c r="B53" s="28">
        <f t="shared" si="0"/>
        <v>33</v>
      </c>
      <c r="C53" s="28">
        <v>0.801593</v>
      </c>
    </row>
    <row r="54" spans="1:7" x14ac:dyDescent="0.3">
      <c r="A54" s="29">
        <v>15618</v>
      </c>
      <c r="B54" s="28">
        <f t="shared" si="0"/>
        <v>34</v>
      </c>
      <c r="C54" s="28">
        <v>0.85499499999999995</v>
      </c>
    </row>
    <row r="55" spans="1:7" x14ac:dyDescent="0.3">
      <c r="A55" s="29">
        <v>15610</v>
      </c>
      <c r="B55" s="28">
        <f t="shared" si="0"/>
        <v>35</v>
      </c>
      <c r="C55" s="28">
        <v>0.824322</v>
      </c>
    </row>
    <row r="56" spans="1:7" x14ac:dyDescent="0.3">
      <c r="A56" s="29">
        <v>15601</v>
      </c>
      <c r="B56" s="28">
        <f t="shared" si="0"/>
        <v>36</v>
      </c>
      <c r="C56" s="28">
        <v>0.79230699999999998</v>
      </c>
    </row>
    <row r="57" spans="1:7" x14ac:dyDescent="0.3">
      <c r="A57" s="29">
        <v>15529</v>
      </c>
      <c r="B57" s="28">
        <f t="shared" si="0"/>
        <v>37</v>
      </c>
      <c r="C57" s="28">
        <v>0.69221200000000005</v>
      </c>
    </row>
    <row r="58" spans="1:7" x14ac:dyDescent="0.3">
      <c r="A58" s="29">
        <v>15535</v>
      </c>
      <c r="B58" s="28">
        <f t="shared" si="0"/>
        <v>38</v>
      </c>
      <c r="C58" s="28">
        <v>0.68786499999999995</v>
      </c>
    </row>
    <row r="59" spans="1:7" x14ac:dyDescent="0.3">
      <c r="A59" s="29">
        <v>15540</v>
      </c>
      <c r="B59" s="28">
        <f t="shared" si="0"/>
        <v>39</v>
      </c>
      <c r="C59" s="28">
        <v>0.68247599999999997</v>
      </c>
    </row>
    <row r="60" spans="1:7" x14ac:dyDescent="0.3">
      <c r="A60" s="29">
        <v>15543</v>
      </c>
      <c r="B60" s="28">
        <f t="shared" si="0"/>
        <v>40</v>
      </c>
      <c r="C60" s="28">
        <v>0.68354599999999999</v>
      </c>
    </row>
    <row r="61" spans="1:7" x14ac:dyDescent="0.3">
      <c r="A61" s="29">
        <v>15546</v>
      </c>
      <c r="B61" s="28">
        <f t="shared" si="0"/>
        <v>41</v>
      </c>
      <c r="C61" s="28">
        <v>0.67735699999999999</v>
      </c>
    </row>
    <row r="62" spans="1:7" x14ac:dyDescent="0.3">
      <c r="A62" s="29">
        <v>15547</v>
      </c>
      <c r="B62" s="28">
        <f t="shared" si="0"/>
        <v>42</v>
      </c>
      <c r="C62" s="28">
        <v>0.67733200000000005</v>
      </c>
    </row>
    <row r="63" spans="1:7" x14ac:dyDescent="0.3">
      <c r="A63" s="29">
        <v>15550</v>
      </c>
      <c r="B63" s="28">
        <f t="shared" si="0"/>
        <v>43</v>
      </c>
      <c r="C63" s="28">
        <v>0.676369</v>
      </c>
    </row>
    <row r="64" spans="1:7" x14ac:dyDescent="0.3">
      <c r="A64" s="29">
        <v>15551</v>
      </c>
      <c r="B64" s="28">
        <f t="shared" si="0"/>
        <v>44</v>
      </c>
      <c r="C64" s="28">
        <v>0.67615099999999995</v>
      </c>
    </row>
    <row r="65" spans="1:3" x14ac:dyDescent="0.3">
      <c r="A65" s="29">
        <v>15553</v>
      </c>
      <c r="B65" s="28">
        <f t="shared" si="0"/>
        <v>45</v>
      </c>
      <c r="C65" s="28">
        <v>0.67540900000000004</v>
      </c>
    </row>
    <row r="66" spans="1:3" x14ac:dyDescent="0.3">
      <c r="A66" s="29">
        <v>15552</v>
      </c>
      <c r="B66" s="28">
        <f t="shared" si="0"/>
        <v>46</v>
      </c>
      <c r="C66" s="28">
        <v>0.67461899999999997</v>
      </c>
    </row>
    <row r="67" spans="1:3" x14ac:dyDescent="0.3">
      <c r="A67" s="29">
        <v>15561</v>
      </c>
      <c r="B67" s="28">
        <f t="shared" si="0"/>
        <v>47</v>
      </c>
      <c r="C67" s="28">
        <v>0.67292300000000005</v>
      </c>
    </row>
    <row r="68" spans="1:3" x14ac:dyDescent="0.3">
      <c r="A68" s="29">
        <v>15563</v>
      </c>
      <c r="B68" s="28">
        <f t="shared" si="0"/>
        <v>48</v>
      </c>
      <c r="C68" s="28">
        <v>0.67033799999999999</v>
      </c>
    </row>
    <row r="69" spans="1:3" x14ac:dyDescent="0.3">
      <c r="A69" s="29">
        <v>15570</v>
      </c>
      <c r="B69" s="28">
        <f t="shared" si="0"/>
        <v>49</v>
      </c>
      <c r="C69" s="28">
        <v>0.66678800000000005</v>
      </c>
    </row>
    <row r="70" spans="1:3" x14ac:dyDescent="0.3">
      <c r="A70" s="29">
        <v>15574</v>
      </c>
      <c r="B70" s="28">
        <f t="shared" si="0"/>
        <v>50</v>
      </c>
      <c r="C70" s="28">
        <v>0.66492600000000002</v>
      </c>
    </row>
    <row r="71" spans="1:3" x14ac:dyDescent="0.3">
      <c r="A71" s="29">
        <v>15571</v>
      </c>
      <c r="B71" s="28">
        <f t="shared" si="0"/>
        <v>51</v>
      </c>
      <c r="C71" s="28">
        <v>0.66619799999999996</v>
      </c>
    </row>
    <row r="72" spans="1:3" x14ac:dyDescent="0.3">
      <c r="A72" s="29">
        <v>15578</v>
      </c>
      <c r="B72" s="28">
        <f t="shared" si="0"/>
        <v>52</v>
      </c>
      <c r="C72" s="28">
        <v>0.66164100000000003</v>
      </c>
    </row>
    <row r="73" spans="1:3" x14ac:dyDescent="0.3">
      <c r="A73" s="29">
        <v>15580</v>
      </c>
      <c r="B73" s="28">
        <f t="shared" si="0"/>
        <v>53</v>
      </c>
      <c r="C73" s="28">
        <v>0.65868099999999996</v>
      </c>
    </row>
    <row r="74" spans="1:3" x14ac:dyDescent="0.3">
      <c r="A74" s="29">
        <v>15582</v>
      </c>
      <c r="B74" s="28">
        <f t="shared" si="0"/>
        <v>54</v>
      </c>
      <c r="C74" s="28">
        <v>0.65899600000000003</v>
      </c>
    </row>
    <row r="75" spans="1:3" x14ac:dyDescent="0.3">
      <c r="A75" s="29">
        <v>15584</v>
      </c>
      <c r="B75" s="28">
        <f t="shared" si="0"/>
        <v>55</v>
      </c>
      <c r="C75" s="28">
        <v>0.65618299999999996</v>
      </c>
    </row>
    <row r="76" spans="1:3" x14ac:dyDescent="0.3">
      <c r="A76" s="29">
        <v>15589</v>
      </c>
      <c r="B76" s="28">
        <f t="shared" si="0"/>
        <v>56</v>
      </c>
      <c r="C76" s="28">
        <v>0.655366</v>
      </c>
    </row>
    <row r="77" spans="1:3" x14ac:dyDescent="0.3">
      <c r="A77" s="29">
        <v>15593</v>
      </c>
      <c r="B77" s="28">
        <f t="shared" si="0"/>
        <v>57</v>
      </c>
      <c r="C77" s="28">
        <v>0.65298299999999998</v>
      </c>
    </row>
    <row r="78" spans="1:3" x14ac:dyDescent="0.3">
      <c r="A78" s="29">
        <v>15598</v>
      </c>
      <c r="B78" s="28">
        <f t="shared" si="0"/>
        <v>58</v>
      </c>
      <c r="C78" s="28">
        <v>0.65104700000000004</v>
      </c>
    </row>
    <row r="79" spans="1:3" x14ac:dyDescent="0.3">
      <c r="A79" s="29">
        <v>15594</v>
      </c>
      <c r="B79" s="28">
        <f t="shared" si="0"/>
        <v>59</v>
      </c>
      <c r="C79" s="28">
        <v>0.65212300000000001</v>
      </c>
    </row>
    <row r="80" spans="1:3" x14ac:dyDescent="0.3">
      <c r="A80" s="29">
        <v>15598</v>
      </c>
      <c r="B80" s="28">
        <f t="shared" si="0"/>
        <v>60</v>
      </c>
      <c r="C80" s="28">
        <v>0.648891</v>
      </c>
    </row>
    <row r="81" spans="1:3" x14ac:dyDescent="0.3">
      <c r="A81" s="29">
        <v>15600</v>
      </c>
      <c r="B81" s="28">
        <f t="shared" si="0"/>
        <v>61</v>
      </c>
      <c r="C81" s="28">
        <v>0.645729</v>
      </c>
    </row>
    <row r="82" spans="1:3" x14ac:dyDescent="0.3">
      <c r="A82" s="29">
        <v>15603</v>
      </c>
      <c r="B82" s="28">
        <f t="shared" si="0"/>
        <v>62</v>
      </c>
      <c r="C82" s="28">
        <v>0.64424000000000003</v>
      </c>
    </row>
    <row r="83" spans="1:3" x14ac:dyDescent="0.3">
      <c r="A83" s="29">
        <v>15606</v>
      </c>
      <c r="B83" s="28">
        <f t="shared" si="0"/>
        <v>63</v>
      </c>
      <c r="C83" s="28">
        <v>0.64331199999999999</v>
      </c>
    </row>
    <row r="84" spans="1:3" x14ac:dyDescent="0.3">
      <c r="A84" s="29">
        <v>15608</v>
      </c>
      <c r="B84" s="28">
        <f t="shared" si="0"/>
        <v>64</v>
      </c>
      <c r="C84" s="28">
        <v>0.63998100000000002</v>
      </c>
    </row>
    <row r="85" spans="1:3" x14ac:dyDescent="0.3">
      <c r="A85" s="29">
        <v>15610</v>
      </c>
      <c r="B85" s="28">
        <f t="shared" si="0"/>
        <v>65</v>
      </c>
      <c r="C85" s="28">
        <v>0.63931199999999999</v>
      </c>
    </row>
    <row r="86" spans="1:3" x14ac:dyDescent="0.3">
      <c r="A86" s="29">
        <v>15614</v>
      </c>
      <c r="B86" s="28">
        <f t="shared" si="0"/>
        <v>66</v>
      </c>
      <c r="C86" s="28">
        <v>0.63939599999999996</v>
      </c>
    </row>
    <row r="87" spans="1:3" x14ac:dyDescent="0.3">
      <c r="A87" s="29">
        <v>15614</v>
      </c>
      <c r="B87" s="28">
        <f t="shared" ref="B87:B150" si="1">B86+1</f>
        <v>67</v>
      </c>
      <c r="C87" s="28">
        <v>0.63931700000000002</v>
      </c>
    </row>
    <row r="88" spans="1:3" x14ac:dyDescent="0.3">
      <c r="A88" s="29">
        <v>15621</v>
      </c>
      <c r="B88" s="28">
        <f t="shared" si="1"/>
        <v>68</v>
      </c>
      <c r="C88" s="28">
        <v>0.63884399999999997</v>
      </c>
    </row>
    <row r="89" spans="1:3" x14ac:dyDescent="0.3">
      <c r="A89" s="29">
        <v>15631</v>
      </c>
      <c r="B89" s="28">
        <f t="shared" si="1"/>
        <v>69</v>
      </c>
      <c r="C89" s="28">
        <v>0.63835500000000001</v>
      </c>
    </row>
    <row r="90" spans="1:3" x14ac:dyDescent="0.3">
      <c r="A90" s="29">
        <v>15637</v>
      </c>
      <c r="B90" s="28">
        <f t="shared" si="1"/>
        <v>70</v>
      </c>
      <c r="C90" s="28">
        <v>0.63807899999999995</v>
      </c>
    </row>
    <row r="91" spans="1:3" x14ac:dyDescent="0.3">
      <c r="A91" s="29">
        <v>15645</v>
      </c>
      <c r="B91" s="28">
        <f t="shared" si="1"/>
        <v>71</v>
      </c>
      <c r="C91" s="28">
        <v>0.63712299999999999</v>
      </c>
    </row>
    <row r="92" spans="1:3" x14ac:dyDescent="0.3">
      <c r="A92" s="29">
        <v>15655</v>
      </c>
      <c r="B92" s="28">
        <f t="shared" si="1"/>
        <v>72</v>
      </c>
      <c r="C92" s="28">
        <v>0.63422299999999998</v>
      </c>
    </row>
    <row r="93" spans="1:3" x14ac:dyDescent="0.3">
      <c r="A93" s="29">
        <v>15672</v>
      </c>
      <c r="B93" s="28">
        <f t="shared" si="1"/>
        <v>73</v>
      </c>
      <c r="C93" s="28">
        <v>0.62675800000000004</v>
      </c>
    </row>
    <row r="94" spans="1:3" x14ac:dyDescent="0.3">
      <c r="A94" s="29">
        <v>15675</v>
      </c>
      <c r="B94" s="28">
        <f t="shared" si="1"/>
        <v>74</v>
      </c>
      <c r="C94" s="28">
        <v>0.62601700000000005</v>
      </c>
    </row>
    <row r="95" spans="1:3" x14ac:dyDescent="0.3">
      <c r="A95" s="29">
        <v>15683</v>
      </c>
      <c r="B95" s="28">
        <f t="shared" si="1"/>
        <v>75</v>
      </c>
      <c r="C95" s="28">
        <v>0.625004</v>
      </c>
    </row>
    <row r="96" spans="1:3" x14ac:dyDescent="0.3">
      <c r="A96" s="29">
        <v>15690</v>
      </c>
      <c r="B96" s="28">
        <f t="shared" si="1"/>
        <v>76</v>
      </c>
      <c r="C96" s="28">
        <v>0.62392899999999996</v>
      </c>
    </row>
    <row r="97" spans="1:3" x14ac:dyDescent="0.3">
      <c r="A97" s="29">
        <v>15696</v>
      </c>
      <c r="B97" s="28">
        <f t="shared" si="1"/>
        <v>77</v>
      </c>
      <c r="C97" s="28">
        <v>0.62620500000000001</v>
      </c>
    </row>
    <row r="98" spans="1:3" x14ac:dyDescent="0.3">
      <c r="A98" s="29">
        <v>15705</v>
      </c>
      <c r="B98" s="28">
        <f t="shared" si="1"/>
        <v>78</v>
      </c>
      <c r="C98" s="28">
        <v>0.62792599999999998</v>
      </c>
    </row>
    <row r="99" spans="1:3" x14ac:dyDescent="0.3">
      <c r="A99" s="29">
        <v>15725</v>
      </c>
      <c r="B99" s="28">
        <f t="shared" si="1"/>
        <v>79</v>
      </c>
      <c r="C99" s="28">
        <v>0.62407900000000005</v>
      </c>
    </row>
    <row r="100" spans="1:3" x14ac:dyDescent="0.3">
      <c r="A100" s="29">
        <v>15717</v>
      </c>
      <c r="B100" s="28">
        <f t="shared" si="1"/>
        <v>80</v>
      </c>
      <c r="C100" s="28">
        <v>0.629861</v>
      </c>
    </row>
    <row r="101" spans="1:3" x14ac:dyDescent="0.3">
      <c r="A101" s="29">
        <v>15721</v>
      </c>
      <c r="B101" s="28">
        <f t="shared" si="1"/>
        <v>81</v>
      </c>
      <c r="C101" s="28">
        <v>0.62938899999999998</v>
      </c>
    </row>
    <row r="102" spans="1:3" x14ac:dyDescent="0.3">
      <c r="A102" s="29">
        <v>15743</v>
      </c>
      <c r="B102" s="28">
        <f t="shared" si="1"/>
        <v>82</v>
      </c>
      <c r="C102" s="28">
        <v>0.62064699999999995</v>
      </c>
    </row>
    <row r="103" spans="1:3" x14ac:dyDescent="0.3">
      <c r="A103" s="29">
        <v>15734</v>
      </c>
      <c r="B103" s="28">
        <f t="shared" si="1"/>
        <v>83</v>
      </c>
      <c r="C103" s="28">
        <v>0.62314400000000003</v>
      </c>
    </row>
    <row r="104" spans="1:3" x14ac:dyDescent="0.3">
      <c r="A104" s="29">
        <v>15737</v>
      </c>
      <c r="B104" s="28">
        <f t="shared" si="1"/>
        <v>84</v>
      </c>
      <c r="C104" s="28">
        <v>0.62093100000000001</v>
      </c>
    </row>
    <row r="105" spans="1:3" x14ac:dyDescent="0.3">
      <c r="A105" s="29">
        <v>15759</v>
      </c>
      <c r="B105" s="28">
        <f t="shared" si="1"/>
        <v>85</v>
      </c>
      <c r="C105" s="28">
        <v>0.61912599999999995</v>
      </c>
    </row>
    <row r="106" spans="1:3" x14ac:dyDescent="0.3">
      <c r="A106" s="29">
        <v>15748</v>
      </c>
      <c r="B106" s="28">
        <f t="shared" si="1"/>
        <v>86</v>
      </c>
      <c r="C106" s="28">
        <v>0.61978900000000003</v>
      </c>
    </row>
    <row r="107" spans="1:3" x14ac:dyDescent="0.3">
      <c r="A107" s="29">
        <v>15760</v>
      </c>
      <c r="B107" s="28">
        <f t="shared" si="1"/>
        <v>87</v>
      </c>
      <c r="C107" s="28">
        <v>0.61805600000000005</v>
      </c>
    </row>
    <row r="108" spans="1:3" x14ac:dyDescent="0.3">
      <c r="A108" s="29">
        <v>15754</v>
      </c>
      <c r="B108" s="28">
        <f t="shared" si="1"/>
        <v>88</v>
      </c>
      <c r="C108" s="28">
        <v>0.61871699999999996</v>
      </c>
    </row>
    <row r="109" spans="1:3" x14ac:dyDescent="0.3">
      <c r="A109" s="29">
        <v>15752</v>
      </c>
      <c r="B109" s="28">
        <f t="shared" si="1"/>
        <v>89</v>
      </c>
      <c r="C109" s="28">
        <v>0.61679499999999998</v>
      </c>
    </row>
    <row r="110" spans="1:3" x14ac:dyDescent="0.3">
      <c r="A110" s="29">
        <v>15765</v>
      </c>
      <c r="B110" s="28">
        <f t="shared" si="1"/>
        <v>90</v>
      </c>
      <c r="C110" s="28">
        <v>0.61698699999999995</v>
      </c>
    </row>
    <row r="111" spans="1:3" x14ac:dyDescent="0.3">
      <c r="A111" s="29">
        <v>15767</v>
      </c>
      <c r="B111" s="28">
        <f t="shared" si="1"/>
        <v>91</v>
      </c>
      <c r="C111" s="28">
        <v>0.61667499999999997</v>
      </c>
    </row>
    <row r="112" spans="1:3" x14ac:dyDescent="0.3">
      <c r="A112" s="29">
        <v>15763</v>
      </c>
      <c r="B112" s="28">
        <f t="shared" si="1"/>
        <v>92</v>
      </c>
      <c r="C112" s="28">
        <v>0.61667300000000003</v>
      </c>
    </row>
    <row r="113" spans="1:3" x14ac:dyDescent="0.3">
      <c r="A113" s="29">
        <v>15773</v>
      </c>
      <c r="B113" s="28">
        <f t="shared" si="1"/>
        <v>93</v>
      </c>
      <c r="C113" s="28">
        <v>0.61550899999999997</v>
      </c>
    </row>
    <row r="114" spans="1:3" x14ac:dyDescent="0.3">
      <c r="A114" s="29">
        <v>15768</v>
      </c>
      <c r="B114" s="28">
        <f t="shared" si="1"/>
        <v>94</v>
      </c>
      <c r="C114" s="28">
        <v>0.61592499999999994</v>
      </c>
    </row>
    <row r="115" spans="1:3" x14ac:dyDescent="0.3">
      <c r="A115" s="29">
        <v>15771</v>
      </c>
      <c r="B115" s="28">
        <f t="shared" si="1"/>
        <v>95</v>
      </c>
      <c r="C115" s="28">
        <v>0.61564600000000003</v>
      </c>
    </row>
    <row r="116" spans="1:3" x14ac:dyDescent="0.3">
      <c r="A116" s="29">
        <v>15774</v>
      </c>
      <c r="B116" s="28">
        <f t="shared" si="1"/>
        <v>96</v>
      </c>
      <c r="C116" s="28">
        <v>0.61467099999999997</v>
      </c>
    </row>
    <row r="117" spans="1:3" x14ac:dyDescent="0.3">
      <c r="A117" s="29">
        <v>15781</v>
      </c>
      <c r="B117" s="28">
        <f t="shared" si="1"/>
        <v>97</v>
      </c>
      <c r="C117" s="28">
        <v>0.61217600000000005</v>
      </c>
    </row>
    <row r="118" spans="1:3" x14ac:dyDescent="0.3">
      <c r="A118" s="29">
        <v>15778</v>
      </c>
      <c r="B118" s="28">
        <f t="shared" si="1"/>
        <v>98</v>
      </c>
      <c r="C118" s="28">
        <v>0.61276900000000001</v>
      </c>
    </row>
    <row r="119" spans="1:3" x14ac:dyDescent="0.3">
      <c r="A119" s="29">
        <v>15788</v>
      </c>
      <c r="B119" s="28">
        <f t="shared" si="1"/>
        <v>99</v>
      </c>
      <c r="C119" s="28">
        <v>0.61024199999999995</v>
      </c>
    </row>
    <row r="120" spans="1:3" x14ac:dyDescent="0.3">
      <c r="A120" s="29">
        <v>15802</v>
      </c>
      <c r="B120" s="28">
        <f t="shared" si="1"/>
        <v>100</v>
      </c>
      <c r="C120" s="28">
        <v>0.61292899999999995</v>
      </c>
    </row>
    <row r="121" spans="1:3" x14ac:dyDescent="0.3">
      <c r="A121" s="29">
        <v>15783</v>
      </c>
      <c r="B121" s="28">
        <f t="shared" si="1"/>
        <v>101</v>
      </c>
      <c r="C121" s="28">
        <v>0.61155000000000004</v>
      </c>
    </row>
    <row r="122" spans="1:3" x14ac:dyDescent="0.3">
      <c r="A122" s="29">
        <v>15791</v>
      </c>
      <c r="B122" s="28">
        <f t="shared" si="1"/>
        <v>102</v>
      </c>
      <c r="C122" s="28">
        <v>0.60921999999999998</v>
      </c>
    </row>
    <row r="123" spans="1:3" x14ac:dyDescent="0.3">
      <c r="A123" s="29">
        <v>15796</v>
      </c>
      <c r="B123" s="28">
        <f t="shared" si="1"/>
        <v>103</v>
      </c>
      <c r="C123" s="28">
        <v>0.60945300000000002</v>
      </c>
    </row>
    <row r="124" spans="1:3" x14ac:dyDescent="0.3">
      <c r="A124" s="29">
        <v>15787</v>
      </c>
      <c r="B124" s="28">
        <f t="shared" si="1"/>
        <v>104</v>
      </c>
      <c r="C124" s="28">
        <v>0.60945899999999997</v>
      </c>
    </row>
    <row r="125" spans="1:3" x14ac:dyDescent="0.3">
      <c r="A125" s="29">
        <v>15794</v>
      </c>
      <c r="B125" s="28">
        <f t="shared" si="1"/>
        <v>105</v>
      </c>
      <c r="C125" s="28">
        <v>0.60570299999999999</v>
      </c>
    </row>
    <row r="126" spans="1:3" x14ac:dyDescent="0.3">
      <c r="A126" s="29">
        <v>15794</v>
      </c>
      <c r="B126" s="28">
        <f t="shared" si="1"/>
        <v>106</v>
      </c>
      <c r="C126" s="28">
        <v>0.60602900000000004</v>
      </c>
    </row>
    <row r="127" spans="1:3" x14ac:dyDescent="0.3">
      <c r="A127" s="29">
        <v>15803</v>
      </c>
      <c r="B127" s="28">
        <f t="shared" si="1"/>
        <v>107</v>
      </c>
      <c r="C127" s="28">
        <v>0.60271799999999998</v>
      </c>
    </row>
    <row r="128" spans="1:3" x14ac:dyDescent="0.3">
      <c r="A128" s="29">
        <v>15796</v>
      </c>
      <c r="B128" s="28">
        <f t="shared" si="1"/>
        <v>108</v>
      </c>
      <c r="C128" s="28">
        <v>0.60453500000000004</v>
      </c>
    </row>
    <row r="129" spans="1:3" x14ac:dyDescent="0.3">
      <c r="A129" s="29">
        <v>15801</v>
      </c>
      <c r="B129" s="28">
        <f t="shared" si="1"/>
        <v>109</v>
      </c>
      <c r="C129" s="28">
        <v>0.60260599999999998</v>
      </c>
    </row>
    <row r="130" spans="1:3" x14ac:dyDescent="0.3">
      <c r="A130" s="29">
        <v>15799</v>
      </c>
      <c r="B130" s="28">
        <f t="shared" si="1"/>
        <v>110</v>
      </c>
      <c r="C130" s="28">
        <v>0.60326100000000005</v>
      </c>
    </row>
    <row r="131" spans="1:3" x14ac:dyDescent="0.3">
      <c r="A131" s="29">
        <v>15806</v>
      </c>
      <c r="B131" s="28">
        <f t="shared" si="1"/>
        <v>111</v>
      </c>
      <c r="C131" s="28">
        <v>0.59847499999999998</v>
      </c>
    </row>
    <row r="132" spans="1:3" x14ac:dyDescent="0.3">
      <c r="A132" s="29">
        <v>15804</v>
      </c>
      <c r="B132" s="28">
        <f t="shared" si="1"/>
        <v>112</v>
      </c>
      <c r="C132" s="28">
        <v>0.59994899999999995</v>
      </c>
    </row>
    <row r="133" spans="1:3" x14ac:dyDescent="0.3">
      <c r="A133" s="29">
        <v>15808</v>
      </c>
      <c r="B133" s="28">
        <f t="shared" si="1"/>
        <v>113</v>
      </c>
      <c r="C133" s="28">
        <v>0.59558100000000003</v>
      </c>
    </row>
    <row r="134" spans="1:3" x14ac:dyDescent="0.3">
      <c r="A134" s="29">
        <v>15812</v>
      </c>
      <c r="B134" s="28">
        <f t="shared" si="1"/>
        <v>114</v>
      </c>
      <c r="C134" s="28">
        <v>0.59204000000000001</v>
      </c>
    </row>
    <row r="135" spans="1:3" x14ac:dyDescent="0.3">
      <c r="A135" s="29">
        <v>15818</v>
      </c>
      <c r="B135" s="28">
        <f t="shared" si="1"/>
        <v>115</v>
      </c>
      <c r="C135" s="28">
        <v>0.59092199999999995</v>
      </c>
    </row>
    <row r="136" spans="1:3" x14ac:dyDescent="0.3">
      <c r="A136" s="29">
        <v>15809</v>
      </c>
      <c r="B136" s="28">
        <f t="shared" si="1"/>
        <v>116</v>
      </c>
      <c r="C136" s="28">
        <v>0.59330099999999997</v>
      </c>
    </row>
    <row r="137" spans="1:3" x14ac:dyDescent="0.3">
      <c r="A137" s="29">
        <v>15813</v>
      </c>
      <c r="B137" s="28">
        <f t="shared" si="1"/>
        <v>117</v>
      </c>
      <c r="C137" s="28">
        <v>0.59131199999999995</v>
      </c>
    </row>
    <row r="138" spans="1:3" x14ac:dyDescent="0.3">
      <c r="A138" s="29">
        <v>15818</v>
      </c>
      <c r="B138" s="28">
        <f t="shared" si="1"/>
        <v>118</v>
      </c>
      <c r="C138" s="28">
        <v>0.58806199999999997</v>
      </c>
    </row>
    <row r="139" spans="1:3" x14ac:dyDescent="0.3">
      <c r="A139" s="29">
        <v>15822</v>
      </c>
      <c r="B139" s="28">
        <f t="shared" si="1"/>
        <v>119</v>
      </c>
      <c r="C139" s="28">
        <v>0.58770599999999995</v>
      </c>
    </row>
    <row r="140" spans="1:3" x14ac:dyDescent="0.3">
      <c r="A140" s="29">
        <v>15820</v>
      </c>
      <c r="B140" s="28">
        <f t="shared" si="1"/>
        <v>120</v>
      </c>
      <c r="C140" s="28">
        <v>0.58823199999999998</v>
      </c>
    </row>
    <row r="141" spans="1:3" x14ac:dyDescent="0.3">
      <c r="A141" s="29">
        <v>15823</v>
      </c>
      <c r="B141" s="28">
        <f t="shared" si="1"/>
        <v>121</v>
      </c>
      <c r="C141" s="28">
        <v>0.58659099999999997</v>
      </c>
    </row>
    <row r="142" spans="1:3" x14ac:dyDescent="0.3">
      <c r="A142" s="29">
        <v>15826</v>
      </c>
      <c r="B142" s="28">
        <f t="shared" si="1"/>
        <v>122</v>
      </c>
      <c r="C142" s="28">
        <v>0.58423000000000003</v>
      </c>
    </row>
    <row r="143" spans="1:3" x14ac:dyDescent="0.3">
      <c r="A143" s="29">
        <v>15826</v>
      </c>
      <c r="B143" s="28">
        <f t="shared" si="1"/>
        <v>123</v>
      </c>
      <c r="C143" s="28">
        <v>0.58465599999999995</v>
      </c>
    </row>
    <row r="144" spans="1:3" x14ac:dyDescent="0.3">
      <c r="A144" s="29">
        <v>15827</v>
      </c>
      <c r="B144" s="28">
        <f t="shared" si="1"/>
        <v>124</v>
      </c>
      <c r="C144" s="28">
        <v>0.58290500000000001</v>
      </c>
    </row>
    <row r="145" spans="1:3" x14ac:dyDescent="0.3">
      <c r="A145" s="29">
        <v>15834</v>
      </c>
      <c r="B145" s="28">
        <f t="shared" si="1"/>
        <v>125</v>
      </c>
      <c r="C145" s="28">
        <v>0.579959</v>
      </c>
    </row>
    <row r="146" spans="1:3" x14ac:dyDescent="0.3">
      <c r="A146" s="29">
        <v>15836</v>
      </c>
      <c r="B146" s="28">
        <f t="shared" si="1"/>
        <v>126</v>
      </c>
      <c r="C146" s="28">
        <v>0.57810799999999996</v>
      </c>
    </row>
    <row r="147" spans="1:3" x14ac:dyDescent="0.3">
      <c r="A147" s="29">
        <v>15832</v>
      </c>
      <c r="B147" s="28">
        <f t="shared" si="1"/>
        <v>127</v>
      </c>
      <c r="C147" s="28">
        <v>0.58067500000000005</v>
      </c>
    </row>
    <row r="148" spans="1:3" x14ac:dyDescent="0.3">
      <c r="A148" s="29">
        <v>15838</v>
      </c>
      <c r="B148" s="28">
        <f t="shared" si="1"/>
        <v>128</v>
      </c>
      <c r="C148" s="28">
        <v>0.57578600000000002</v>
      </c>
    </row>
    <row r="149" spans="1:3" x14ac:dyDescent="0.3">
      <c r="A149" s="29">
        <v>15852</v>
      </c>
      <c r="B149" s="28">
        <f t="shared" si="1"/>
        <v>129</v>
      </c>
      <c r="C149" s="28">
        <v>0.57677500000000004</v>
      </c>
    </row>
    <row r="150" spans="1:3" x14ac:dyDescent="0.3">
      <c r="A150" s="29">
        <v>15841</v>
      </c>
      <c r="B150" s="28">
        <f t="shared" si="1"/>
        <v>130</v>
      </c>
      <c r="C150" s="28">
        <v>0.57435400000000003</v>
      </c>
    </row>
    <row r="151" spans="1:3" x14ac:dyDescent="0.3">
      <c r="A151" s="29">
        <v>15850</v>
      </c>
      <c r="B151" s="28">
        <f t="shared" ref="B151:B214" si="2">B150+1</f>
        <v>131</v>
      </c>
      <c r="C151" s="28">
        <v>0.49660100000000001</v>
      </c>
    </row>
    <row r="152" spans="1:3" x14ac:dyDescent="0.3">
      <c r="A152" s="29">
        <v>15846</v>
      </c>
      <c r="B152" s="28">
        <f t="shared" si="2"/>
        <v>132</v>
      </c>
      <c r="C152" s="28">
        <v>0.57321900000000003</v>
      </c>
    </row>
    <row r="153" spans="1:3" x14ac:dyDescent="0.3">
      <c r="A153" s="29">
        <v>15846</v>
      </c>
      <c r="B153" s="28">
        <f t="shared" si="2"/>
        <v>133</v>
      </c>
      <c r="C153" s="28">
        <v>0.49662699999999999</v>
      </c>
    </row>
    <row r="154" spans="1:3" x14ac:dyDescent="0.3">
      <c r="A154" s="29">
        <v>15852</v>
      </c>
      <c r="B154" s="28">
        <f t="shared" si="2"/>
        <v>134</v>
      </c>
      <c r="C154" s="28">
        <v>0.56914399999999998</v>
      </c>
    </row>
    <row r="155" spans="1:3" x14ac:dyDescent="0.3">
      <c r="A155" s="29">
        <v>15847</v>
      </c>
      <c r="B155" s="28">
        <f t="shared" si="2"/>
        <v>135</v>
      </c>
      <c r="C155" s="28">
        <v>0.56983200000000001</v>
      </c>
    </row>
    <row r="156" spans="1:3" x14ac:dyDescent="0.3">
      <c r="A156" s="29">
        <v>15853</v>
      </c>
      <c r="B156" s="28">
        <f t="shared" si="2"/>
        <v>136</v>
      </c>
      <c r="C156" s="28">
        <v>0.56835100000000005</v>
      </c>
    </row>
    <row r="157" spans="1:3" x14ac:dyDescent="0.3">
      <c r="A157" s="29">
        <v>15853</v>
      </c>
      <c r="B157" s="28">
        <f t="shared" si="2"/>
        <v>137</v>
      </c>
      <c r="C157" s="28">
        <v>0.56786199999999998</v>
      </c>
    </row>
    <row r="158" spans="1:3" x14ac:dyDescent="0.3">
      <c r="A158" s="29">
        <v>15857</v>
      </c>
      <c r="B158" s="28">
        <f t="shared" si="2"/>
        <v>138</v>
      </c>
      <c r="C158" s="28">
        <v>0.56432800000000005</v>
      </c>
    </row>
    <row r="159" spans="1:3" x14ac:dyDescent="0.3">
      <c r="A159" s="29">
        <v>15857</v>
      </c>
      <c r="B159" s="28">
        <f t="shared" si="2"/>
        <v>139</v>
      </c>
      <c r="C159" s="28">
        <v>0.56342599999999998</v>
      </c>
    </row>
    <row r="160" spans="1:3" x14ac:dyDescent="0.3">
      <c r="A160" s="29">
        <v>15855</v>
      </c>
      <c r="B160" s="28">
        <f t="shared" si="2"/>
        <v>140</v>
      </c>
      <c r="C160" s="28">
        <v>0.56308899999999995</v>
      </c>
    </row>
    <row r="161" spans="1:3" x14ac:dyDescent="0.3">
      <c r="A161" s="29">
        <v>15857</v>
      </c>
      <c r="B161" s="28">
        <f t="shared" si="2"/>
        <v>141</v>
      </c>
      <c r="C161" s="28">
        <v>0.56246799999999997</v>
      </c>
    </row>
    <row r="162" spans="1:3" x14ac:dyDescent="0.3">
      <c r="A162" s="29">
        <v>15866</v>
      </c>
      <c r="B162" s="28">
        <f t="shared" si="2"/>
        <v>142</v>
      </c>
      <c r="C162" s="28">
        <v>0.55991199999999997</v>
      </c>
    </row>
    <row r="163" spans="1:3" x14ac:dyDescent="0.3">
      <c r="A163" s="29">
        <v>15879</v>
      </c>
      <c r="B163" s="28">
        <f t="shared" si="2"/>
        <v>143</v>
      </c>
      <c r="C163" s="28">
        <v>0.55888700000000002</v>
      </c>
    </row>
    <row r="164" spans="1:3" x14ac:dyDescent="0.3">
      <c r="A164" s="29">
        <v>15867</v>
      </c>
      <c r="B164" s="28">
        <f t="shared" si="2"/>
        <v>144</v>
      </c>
      <c r="C164" s="28">
        <v>0.55873300000000004</v>
      </c>
    </row>
    <row r="165" spans="1:3" x14ac:dyDescent="0.3">
      <c r="A165" s="29">
        <v>15869</v>
      </c>
      <c r="B165" s="28">
        <f t="shared" si="2"/>
        <v>145</v>
      </c>
      <c r="C165" s="28">
        <v>0.55830999999999997</v>
      </c>
    </row>
    <row r="166" spans="1:3" x14ac:dyDescent="0.3">
      <c r="A166" s="29">
        <v>15872</v>
      </c>
      <c r="B166" s="28">
        <f t="shared" si="2"/>
        <v>146</v>
      </c>
      <c r="C166" s="28">
        <v>0.55810499999999996</v>
      </c>
    </row>
    <row r="167" spans="1:3" x14ac:dyDescent="0.3">
      <c r="A167" s="29">
        <v>15873</v>
      </c>
      <c r="B167" s="28">
        <f t="shared" si="2"/>
        <v>147</v>
      </c>
      <c r="C167" s="28">
        <v>0.55762400000000001</v>
      </c>
    </row>
    <row r="168" spans="1:3" x14ac:dyDescent="0.3">
      <c r="A168" s="29">
        <v>15881</v>
      </c>
      <c r="B168" s="28">
        <f t="shared" si="2"/>
        <v>148</v>
      </c>
      <c r="C168" s="28">
        <v>0.55735599999999996</v>
      </c>
    </row>
    <row r="169" spans="1:3" x14ac:dyDescent="0.3">
      <c r="A169" s="29">
        <v>15879</v>
      </c>
      <c r="B169" s="28">
        <f t="shared" si="2"/>
        <v>149</v>
      </c>
      <c r="C169" s="28">
        <v>0.556952</v>
      </c>
    </row>
    <row r="170" spans="1:3" x14ac:dyDescent="0.3">
      <c r="A170" s="29">
        <v>15886</v>
      </c>
      <c r="B170" s="28">
        <f t="shared" si="2"/>
        <v>150</v>
      </c>
      <c r="C170" s="28">
        <v>0.55644499999999997</v>
      </c>
    </row>
    <row r="171" spans="1:3" x14ac:dyDescent="0.3">
      <c r="A171" s="29">
        <v>15885</v>
      </c>
      <c r="B171" s="28">
        <f t="shared" si="2"/>
        <v>151</v>
      </c>
      <c r="C171" s="28">
        <v>0.55606800000000001</v>
      </c>
    </row>
    <row r="172" spans="1:3" x14ac:dyDescent="0.3">
      <c r="A172" s="29">
        <v>15882</v>
      </c>
      <c r="B172" s="28">
        <f t="shared" si="2"/>
        <v>152</v>
      </c>
      <c r="C172" s="28">
        <v>0.55558399999999997</v>
      </c>
    </row>
    <row r="173" spans="1:3" x14ac:dyDescent="0.3">
      <c r="A173" s="29">
        <v>15885</v>
      </c>
      <c r="B173" s="28">
        <f t="shared" si="2"/>
        <v>153</v>
      </c>
      <c r="C173" s="28">
        <v>0.555141</v>
      </c>
    </row>
    <row r="174" spans="1:3" x14ac:dyDescent="0.3">
      <c r="A174" s="29">
        <v>15887</v>
      </c>
      <c r="B174" s="28">
        <f t="shared" si="2"/>
        <v>154</v>
      </c>
      <c r="C174" s="28">
        <v>0.55503499999999995</v>
      </c>
    </row>
    <row r="175" spans="1:3" x14ac:dyDescent="0.3">
      <c r="A175" s="29">
        <v>15887</v>
      </c>
      <c r="B175" s="28">
        <f t="shared" si="2"/>
        <v>155</v>
      </c>
      <c r="C175" s="28">
        <v>0.55491500000000005</v>
      </c>
    </row>
    <row r="176" spans="1:3" x14ac:dyDescent="0.3">
      <c r="A176" s="29">
        <v>15889</v>
      </c>
      <c r="B176" s="28">
        <f t="shared" si="2"/>
        <v>156</v>
      </c>
      <c r="C176" s="28">
        <v>0.554786</v>
      </c>
    </row>
    <row r="177" spans="1:3" x14ac:dyDescent="0.3">
      <c r="A177" s="29">
        <v>15893</v>
      </c>
      <c r="B177" s="28">
        <f t="shared" si="2"/>
        <v>157</v>
      </c>
      <c r="C177" s="28">
        <v>0.55387200000000003</v>
      </c>
    </row>
    <row r="178" spans="1:3" x14ac:dyDescent="0.3">
      <c r="A178" s="29">
        <v>15895</v>
      </c>
      <c r="B178" s="28">
        <f t="shared" si="2"/>
        <v>158</v>
      </c>
      <c r="C178" s="28">
        <v>0.55224700000000004</v>
      </c>
    </row>
    <row r="179" spans="1:3" x14ac:dyDescent="0.3">
      <c r="A179" s="29">
        <v>15899</v>
      </c>
      <c r="B179" s="28">
        <f t="shared" si="2"/>
        <v>159</v>
      </c>
      <c r="C179" s="28">
        <v>0.551589</v>
      </c>
    </row>
    <row r="180" spans="1:3" x14ac:dyDescent="0.3">
      <c r="A180" s="29">
        <v>15907</v>
      </c>
      <c r="B180" s="28">
        <f t="shared" si="2"/>
        <v>160</v>
      </c>
      <c r="C180" s="28">
        <v>0.54904900000000001</v>
      </c>
    </row>
    <row r="181" spans="1:3" x14ac:dyDescent="0.3">
      <c r="A181" s="29">
        <v>15899</v>
      </c>
      <c r="B181" s="28">
        <f t="shared" si="2"/>
        <v>161</v>
      </c>
      <c r="C181" s="28">
        <v>0.55102399999999996</v>
      </c>
    </row>
    <row r="182" spans="1:3" x14ac:dyDescent="0.3">
      <c r="A182" s="29">
        <v>15901</v>
      </c>
      <c r="B182" s="28">
        <f t="shared" si="2"/>
        <v>162</v>
      </c>
      <c r="C182" s="28">
        <v>0.55000000000000004</v>
      </c>
    </row>
    <row r="183" spans="1:3" x14ac:dyDescent="0.3">
      <c r="A183" s="29">
        <v>15906</v>
      </c>
      <c r="B183" s="28">
        <f t="shared" si="2"/>
        <v>163</v>
      </c>
      <c r="C183" s="28">
        <v>0.54888300000000001</v>
      </c>
    </row>
    <row r="184" spans="1:3" x14ac:dyDescent="0.3">
      <c r="A184" s="29">
        <v>15913</v>
      </c>
      <c r="B184" s="28">
        <f t="shared" si="2"/>
        <v>164</v>
      </c>
      <c r="C184" s="28">
        <v>0.546929</v>
      </c>
    </row>
    <row r="185" spans="1:3" x14ac:dyDescent="0.3">
      <c r="A185" s="29">
        <v>15915</v>
      </c>
      <c r="B185" s="28">
        <f t="shared" si="2"/>
        <v>165</v>
      </c>
      <c r="C185" s="28">
        <v>0.54630199999999995</v>
      </c>
    </row>
    <row r="186" spans="1:3" x14ac:dyDescent="0.3">
      <c r="A186" s="29">
        <v>15910</v>
      </c>
      <c r="B186" s="28">
        <f t="shared" si="2"/>
        <v>166</v>
      </c>
      <c r="C186" s="28">
        <v>0.54654999999999998</v>
      </c>
    </row>
    <row r="187" spans="1:3" x14ac:dyDescent="0.3">
      <c r="A187" s="29">
        <v>15916</v>
      </c>
      <c r="B187" s="28">
        <f t="shared" si="2"/>
        <v>167</v>
      </c>
      <c r="C187" s="28">
        <v>0.54589500000000002</v>
      </c>
    </row>
    <row r="188" spans="1:3" x14ac:dyDescent="0.3">
      <c r="A188" s="29">
        <v>15913</v>
      </c>
      <c r="B188" s="28">
        <f t="shared" si="2"/>
        <v>168</v>
      </c>
      <c r="C188" s="28">
        <v>0.54511900000000002</v>
      </c>
    </row>
    <row r="189" spans="1:3" x14ac:dyDescent="0.3">
      <c r="A189" s="29">
        <v>15917</v>
      </c>
      <c r="B189" s="28">
        <f t="shared" si="2"/>
        <v>169</v>
      </c>
      <c r="C189" s="28">
        <v>0.54342199999999996</v>
      </c>
    </row>
    <row r="190" spans="1:3" x14ac:dyDescent="0.3">
      <c r="A190" s="29">
        <v>15918</v>
      </c>
      <c r="B190" s="28">
        <f t="shared" si="2"/>
        <v>170</v>
      </c>
      <c r="C190" s="28">
        <v>0.54219799999999996</v>
      </c>
    </row>
    <row r="191" spans="1:3" x14ac:dyDescent="0.3">
      <c r="A191" s="29">
        <v>15917</v>
      </c>
      <c r="B191" s="28">
        <f t="shared" si="2"/>
        <v>171</v>
      </c>
      <c r="C191" s="28">
        <v>0.54119399999999995</v>
      </c>
    </row>
    <row r="192" spans="1:3" x14ac:dyDescent="0.3">
      <c r="A192" s="29">
        <v>15924</v>
      </c>
      <c r="B192" s="28">
        <f t="shared" si="2"/>
        <v>172</v>
      </c>
      <c r="C192" s="28">
        <v>0.53929000000000005</v>
      </c>
    </row>
    <row r="193" spans="1:3" x14ac:dyDescent="0.3">
      <c r="A193" s="29">
        <v>15928</v>
      </c>
      <c r="B193" s="28">
        <f t="shared" si="2"/>
        <v>173</v>
      </c>
      <c r="C193" s="28">
        <v>0.539211</v>
      </c>
    </row>
    <row r="194" spans="1:3" x14ac:dyDescent="0.3">
      <c r="A194" s="29">
        <v>15918</v>
      </c>
      <c r="B194" s="28">
        <f t="shared" si="2"/>
        <v>174</v>
      </c>
      <c r="C194" s="28">
        <v>0.54005700000000001</v>
      </c>
    </row>
    <row r="195" spans="1:3" x14ac:dyDescent="0.3">
      <c r="A195" s="29">
        <v>15927</v>
      </c>
      <c r="B195" s="28">
        <f t="shared" si="2"/>
        <v>175</v>
      </c>
      <c r="C195" s="28">
        <v>0.53895400000000004</v>
      </c>
    </row>
    <row r="196" spans="1:3" x14ac:dyDescent="0.3">
      <c r="A196" s="29">
        <v>15927</v>
      </c>
      <c r="B196" s="28">
        <f t="shared" si="2"/>
        <v>176</v>
      </c>
      <c r="C196" s="28">
        <v>0.53849999999999998</v>
      </c>
    </row>
    <row r="197" spans="1:3" x14ac:dyDescent="0.3">
      <c r="A197" s="29">
        <v>15930</v>
      </c>
      <c r="B197" s="28">
        <f t="shared" si="2"/>
        <v>177</v>
      </c>
      <c r="C197" s="28">
        <v>0.53617800000000004</v>
      </c>
    </row>
    <row r="198" spans="1:3" x14ac:dyDescent="0.3">
      <c r="A198" s="29">
        <v>15931</v>
      </c>
      <c r="B198" s="28">
        <f t="shared" si="2"/>
        <v>178</v>
      </c>
      <c r="C198" s="28">
        <v>0.53525999999999996</v>
      </c>
    </row>
    <row r="199" spans="1:3" x14ac:dyDescent="0.3">
      <c r="A199" s="29">
        <v>15937</v>
      </c>
      <c r="B199" s="28">
        <f t="shared" si="2"/>
        <v>179</v>
      </c>
      <c r="C199" s="28">
        <v>0.53222400000000003</v>
      </c>
    </row>
    <row r="200" spans="1:3" x14ac:dyDescent="0.3">
      <c r="A200" s="29">
        <v>15934</v>
      </c>
      <c r="B200" s="28">
        <f t="shared" si="2"/>
        <v>180</v>
      </c>
      <c r="C200" s="28">
        <v>0.53259100000000004</v>
      </c>
    </row>
    <row r="201" spans="1:3" x14ac:dyDescent="0.3">
      <c r="A201" s="29">
        <v>15941</v>
      </c>
      <c r="B201" s="28">
        <f t="shared" si="2"/>
        <v>181</v>
      </c>
      <c r="C201" s="28">
        <v>0.53167900000000001</v>
      </c>
    </row>
    <row r="202" spans="1:3" x14ac:dyDescent="0.3">
      <c r="A202" s="29">
        <v>15936</v>
      </c>
      <c r="B202" s="28">
        <f t="shared" si="2"/>
        <v>182</v>
      </c>
      <c r="C202" s="28">
        <v>0.53218100000000002</v>
      </c>
    </row>
    <row r="203" spans="1:3" x14ac:dyDescent="0.3">
      <c r="A203" s="29">
        <v>15938</v>
      </c>
      <c r="B203" s="28">
        <f t="shared" si="2"/>
        <v>183</v>
      </c>
      <c r="C203" s="28">
        <v>0.53186500000000003</v>
      </c>
    </row>
    <row r="204" spans="1:3" x14ac:dyDescent="0.3">
      <c r="A204" s="29">
        <v>15941</v>
      </c>
      <c r="B204" s="28">
        <f t="shared" si="2"/>
        <v>184</v>
      </c>
      <c r="C204" s="28">
        <v>0.53124300000000002</v>
      </c>
    </row>
    <row r="205" spans="1:3" x14ac:dyDescent="0.3">
      <c r="A205" s="29">
        <v>15944</v>
      </c>
      <c r="B205" s="28">
        <f t="shared" si="2"/>
        <v>185</v>
      </c>
      <c r="C205" s="28">
        <v>0.53065300000000004</v>
      </c>
    </row>
    <row r="206" spans="1:3" x14ac:dyDescent="0.3">
      <c r="A206" s="29">
        <v>15945</v>
      </c>
      <c r="B206" s="28">
        <f t="shared" si="2"/>
        <v>186</v>
      </c>
      <c r="C206" s="28">
        <v>0.52973099999999995</v>
      </c>
    </row>
    <row r="207" spans="1:3" x14ac:dyDescent="0.3">
      <c r="A207" s="29">
        <v>15951</v>
      </c>
      <c r="B207" s="28">
        <f t="shared" si="2"/>
        <v>187</v>
      </c>
      <c r="C207" s="28">
        <v>0.52847699999999997</v>
      </c>
    </row>
    <row r="208" spans="1:3" x14ac:dyDescent="0.3">
      <c r="A208" s="29">
        <v>15948</v>
      </c>
      <c r="B208" s="28">
        <f t="shared" si="2"/>
        <v>188</v>
      </c>
      <c r="C208" s="28">
        <v>0.52811799999999998</v>
      </c>
    </row>
    <row r="209" spans="1:3" x14ac:dyDescent="0.3">
      <c r="A209" s="29">
        <v>15952</v>
      </c>
      <c r="B209" s="28">
        <f t="shared" si="2"/>
        <v>189</v>
      </c>
      <c r="C209" s="28">
        <v>0.527254</v>
      </c>
    </row>
    <row r="210" spans="1:3" x14ac:dyDescent="0.3">
      <c r="A210" s="29">
        <v>15948</v>
      </c>
      <c r="B210" s="28">
        <f t="shared" si="2"/>
        <v>190</v>
      </c>
      <c r="C210" s="28">
        <v>0.527563</v>
      </c>
    </row>
    <row r="211" spans="1:3" x14ac:dyDescent="0.3">
      <c r="A211" s="29">
        <v>15950</v>
      </c>
      <c r="B211" s="28">
        <f t="shared" si="2"/>
        <v>191</v>
      </c>
      <c r="C211" s="28">
        <v>0.52712199999999998</v>
      </c>
    </row>
    <row r="212" spans="1:3" x14ac:dyDescent="0.3">
      <c r="A212" s="29">
        <v>15955</v>
      </c>
      <c r="B212" s="28">
        <f t="shared" si="2"/>
        <v>192</v>
      </c>
      <c r="C212" s="28">
        <v>0.52624400000000005</v>
      </c>
    </row>
    <row r="213" spans="1:3" x14ac:dyDescent="0.3">
      <c r="A213" s="29">
        <v>15957</v>
      </c>
      <c r="B213" s="28">
        <f t="shared" si="2"/>
        <v>193</v>
      </c>
      <c r="C213" s="28">
        <v>0.52564200000000005</v>
      </c>
    </row>
    <row r="214" spans="1:3" x14ac:dyDescent="0.3">
      <c r="A214" s="29">
        <v>15956</v>
      </c>
      <c r="B214" s="28">
        <f t="shared" si="2"/>
        <v>194</v>
      </c>
      <c r="C214" s="28">
        <v>0.52584299999999995</v>
      </c>
    </row>
    <row r="215" spans="1:3" x14ac:dyDescent="0.3">
      <c r="A215" s="29">
        <v>15960</v>
      </c>
      <c r="B215" s="28">
        <f t="shared" ref="B215:B278" si="3">B214+1</f>
        <v>195</v>
      </c>
      <c r="C215" s="28">
        <v>0.52479299999999995</v>
      </c>
    </row>
    <row r="216" spans="1:3" x14ac:dyDescent="0.3">
      <c r="A216" s="29">
        <v>15961</v>
      </c>
      <c r="B216" s="28">
        <f t="shared" si="3"/>
        <v>196</v>
      </c>
      <c r="C216" s="28">
        <v>0.524474</v>
      </c>
    </row>
    <row r="217" spans="1:3" x14ac:dyDescent="0.3">
      <c r="A217" s="29">
        <v>15967</v>
      </c>
      <c r="B217" s="28">
        <f t="shared" si="3"/>
        <v>197</v>
      </c>
      <c r="C217" s="28">
        <v>0.45400499999999999</v>
      </c>
    </row>
    <row r="218" spans="1:3" x14ac:dyDescent="0.3">
      <c r="A218" s="29">
        <v>15964</v>
      </c>
      <c r="B218" s="28">
        <f t="shared" si="3"/>
        <v>198</v>
      </c>
      <c r="C218" s="28">
        <v>0.52356499999999995</v>
      </c>
    </row>
    <row r="219" spans="1:3" x14ac:dyDescent="0.3">
      <c r="A219" s="29">
        <v>15965</v>
      </c>
      <c r="B219" s="28">
        <f t="shared" si="3"/>
        <v>199</v>
      </c>
      <c r="C219" s="28">
        <v>0.523447</v>
      </c>
    </row>
    <row r="220" spans="1:3" x14ac:dyDescent="0.3">
      <c r="A220" s="29">
        <v>15964</v>
      </c>
      <c r="B220" s="28">
        <f t="shared" si="3"/>
        <v>200</v>
      </c>
      <c r="C220" s="28">
        <v>0.45419100000000001</v>
      </c>
    </row>
    <row r="221" spans="1:3" x14ac:dyDescent="0.3">
      <c r="A221" s="29">
        <v>15969</v>
      </c>
      <c r="B221" s="28">
        <f t="shared" si="3"/>
        <v>201</v>
      </c>
      <c r="C221" s="28">
        <v>0.52216700000000005</v>
      </c>
    </row>
    <row r="222" spans="1:3" x14ac:dyDescent="0.3">
      <c r="A222" s="29">
        <v>15969</v>
      </c>
      <c r="B222" s="28">
        <f t="shared" si="3"/>
        <v>202</v>
      </c>
      <c r="C222" s="28">
        <v>0.52195100000000005</v>
      </c>
    </row>
    <row r="223" spans="1:3" x14ac:dyDescent="0.3">
      <c r="A223" s="29">
        <v>15973</v>
      </c>
      <c r="B223" s="28">
        <f t="shared" si="3"/>
        <v>203</v>
      </c>
      <c r="C223" s="28">
        <v>0.52146300000000001</v>
      </c>
    </row>
    <row r="224" spans="1:3" x14ac:dyDescent="0.3">
      <c r="A224" s="29">
        <v>15972</v>
      </c>
      <c r="B224" s="28">
        <f t="shared" si="3"/>
        <v>204</v>
      </c>
      <c r="C224" s="28">
        <v>0.52133499999999999</v>
      </c>
    </row>
    <row r="225" spans="1:3" x14ac:dyDescent="0.3">
      <c r="A225" s="29">
        <v>15976</v>
      </c>
      <c r="B225" s="28">
        <f t="shared" si="3"/>
        <v>205</v>
      </c>
      <c r="C225" s="28">
        <v>0.52089799999999997</v>
      </c>
    </row>
    <row r="226" spans="1:3" x14ac:dyDescent="0.3">
      <c r="A226" s="29">
        <v>15978</v>
      </c>
      <c r="B226" s="28">
        <f t="shared" si="3"/>
        <v>206</v>
      </c>
      <c r="C226" s="28">
        <v>0.52060799999999996</v>
      </c>
    </row>
    <row r="227" spans="1:3" x14ac:dyDescent="0.3">
      <c r="A227" s="29">
        <v>15976</v>
      </c>
      <c r="B227" s="28">
        <f t="shared" si="3"/>
        <v>207</v>
      </c>
      <c r="C227" s="28">
        <v>0.52053499999999997</v>
      </c>
    </row>
    <row r="228" spans="1:3" x14ac:dyDescent="0.3">
      <c r="A228" s="29">
        <v>15980</v>
      </c>
      <c r="B228" s="28">
        <f t="shared" si="3"/>
        <v>208</v>
      </c>
      <c r="C228" s="28">
        <v>0.52030699999999996</v>
      </c>
    </row>
    <row r="229" spans="1:3" x14ac:dyDescent="0.3">
      <c r="A229" s="29">
        <v>15981</v>
      </c>
      <c r="B229" s="28">
        <f t="shared" si="3"/>
        <v>209</v>
      </c>
      <c r="C229" s="28">
        <v>0.52083400000000002</v>
      </c>
    </row>
    <row r="230" spans="1:3" x14ac:dyDescent="0.3">
      <c r="A230" s="29">
        <v>15983</v>
      </c>
      <c r="B230" s="28">
        <f t="shared" si="3"/>
        <v>210</v>
      </c>
      <c r="C230" s="28">
        <v>0.52147699999999997</v>
      </c>
    </row>
    <row r="231" spans="1:3" x14ac:dyDescent="0.3">
      <c r="A231" s="29">
        <v>15984</v>
      </c>
      <c r="B231" s="28">
        <f t="shared" si="3"/>
        <v>211</v>
      </c>
      <c r="C231" s="28">
        <v>0.52285999999999999</v>
      </c>
    </row>
    <row r="232" spans="1:3" x14ac:dyDescent="0.3">
      <c r="A232" s="29">
        <v>15985</v>
      </c>
      <c r="B232" s="28">
        <f t="shared" si="3"/>
        <v>212</v>
      </c>
      <c r="C232" s="28">
        <v>0.52375300000000002</v>
      </c>
    </row>
    <row r="233" spans="1:3" x14ac:dyDescent="0.3">
      <c r="A233" s="29">
        <v>15986</v>
      </c>
      <c r="B233" s="28">
        <f t="shared" si="3"/>
        <v>213</v>
      </c>
      <c r="C233" s="28">
        <v>0.52605100000000005</v>
      </c>
    </row>
    <row r="234" spans="1:3" x14ac:dyDescent="0.3">
      <c r="A234" s="29">
        <v>15988</v>
      </c>
      <c r="B234" s="28">
        <f t="shared" si="3"/>
        <v>214</v>
      </c>
      <c r="C234" s="28">
        <v>0.52685700000000002</v>
      </c>
    </row>
    <row r="235" spans="1:3" x14ac:dyDescent="0.3">
      <c r="A235" s="29">
        <v>15990</v>
      </c>
      <c r="B235" s="28">
        <f t="shared" si="3"/>
        <v>215</v>
      </c>
      <c r="C235" s="28">
        <v>0.53071900000000005</v>
      </c>
    </row>
    <row r="236" spans="1:3" x14ac:dyDescent="0.3">
      <c r="A236" s="29">
        <v>15991</v>
      </c>
      <c r="B236" s="28">
        <f t="shared" si="3"/>
        <v>216</v>
      </c>
      <c r="C236" s="28">
        <v>0.53040600000000004</v>
      </c>
    </row>
    <row r="237" spans="1:3" x14ac:dyDescent="0.3">
      <c r="A237" s="29">
        <v>15997</v>
      </c>
      <c r="B237" s="28">
        <f t="shared" si="3"/>
        <v>217</v>
      </c>
      <c r="C237" s="28">
        <v>0.53648499999999999</v>
      </c>
    </row>
    <row r="238" spans="1:3" x14ac:dyDescent="0.3">
      <c r="A238" s="29">
        <v>15992</v>
      </c>
      <c r="B238" s="28">
        <f t="shared" si="3"/>
        <v>218</v>
      </c>
      <c r="C238" s="28">
        <v>0.53370600000000001</v>
      </c>
    </row>
    <row r="239" spans="1:3" x14ac:dyDescent="0.3">
      <c r="A239" s="29">
        <v>15994</v>
      </c>
      <c r="B239" s="28">
        <f t="shared" si="3"/>
        <v>219</v>
      </c>
      <c r="C239" s="28">
        <v>0.53549500000000005</v>
      </c>
    </row>
    <row r="240" spans="1:3" x14ac:dyDescent="0.3">
      <c r="A240" s="29">
        <v>15997</v>
      </c>
      <c r="B240" s="28">
        <f t="shared" si="3"/>
        <v>220</v>
      </c>
      <c r="C240" s="28">
        <v>0.53652100000000003</v>
      </c>
    </row>
    <row r="241" spans="1:3" x14ac:dyDescent="0.3">
      <c r="A241" s="29">
        <v>15997</v>
      </c>
      <c r="B241" s="28">
        <f t="shared" si="3"/>
        <v>221</v>
      </c>
      <c r="C241" s="28">
        <v>0.54030599999999995</v>
      </c>
    </row>
    <row r="242" spans="1:3" x14ac:dyDescent="0.3">
      <c r="A242" s="29">
        <v>16000</v>
      </c>
      <c r="B242" s="28">
        <f t="shared" si="3"/>
        <v>222</v>
      </c>
      <c r="C242" s="28">
        <v>0.53905999999999998</v>
      </c>
    </row>
    <row r="243" spans="1:3" x14ac:dyDescent="0.3">
      <c r="A243" s="29">
        <v>16006</v>
      </c>
      <c r="B243" s="28">
        <f t="shared" si="3"/>
        <v>223</v>
      </c>
      <c r="C243" s="28">
        <v>0.46743899999999999</v>
      </c>
    </row>
    <row r="244" spans="1:3" x14ac:dyDescent="0.3">
      <c r="A244" s="29">
        <v>16004</v>
      </c>
      <c r="B244" s="28">
        <f t="shared" si="3"/>
        <v>224</v>
      </c>
      <c r="C244" s="28">
        <v>0.541798</v>
      </c>
    </row>
    <row r="245" spans="1:3" x14ac:dyDescent="0.3">
      <c r="A245" s="29">
        <v>16004</v>
      </c>
      <c r="B245" s="28">
        <f t="shared" si="3"/>
        <v>225</v>
      </c>
      <c r="C245" s="28">
        <v>0.543049</v>
      </c>
    </row>
    <row r="246" spans="1:3" x14ac:dyDescent="0.3">
      <c r="A246" s="29">
        <v>16006</v>
      </c>
      <c r="B246" s="28">
        <f t="shared" si="3"/>
        <v>226</v>
      </c>
      <c r="C246" s="28">
        <v>0.54399600000000004</v>
      </c>
    </row>
    <row r="247" spans="1:3" x14ac:dyDescent="0.3">
      <c r="A247" s="29">
        <v>16006</v>
      </c>
      <c r="B247" s="28">
        <f t="shared" si="3"/>
        <v>227</v>
      </c>
      <c r="C247" s="28">
        <v>0.54475099999999999</v>
      </c>
    </row>
    <row r="248" spans="1:3" x14ac:dyDescent="0.3">
      <c r="A248" s="29">
        <v>16008</v>
      </c>
      <c r="B248" s="28">
        <f t="shared" si="3"/>
        <v>228</v>
      </c>
      <c r="C248" s="28">
        <v>0.54532199999999997</v>
      </c>
    </row>
    <row r="249" spans="1:3" x14ac:dyDescent="0.3">
      <c r="A249" s="29">
        <v>16009</v>
      </c>
      <c r="B249" s="28">
        <f t="shared" si="3"/>
        <v>229</v>
      </c>
      <c r="C249" s="28">
        <v>0.54759199999999997</v>
      </c>
    </row>
    <row r="250" spans="1:3" x14ac:dyDescent="0.3">
      <c r="A250" s="29">
        <v>16006</v>
      </c>
      <c r="B250" s="28">
        <f t="shared" si="3"/>
        <v>230</v>
      </c>
      <c r="C250" s="28">
        <v>0.54857500000000003</v>
      </c>
    </row>
    <row r="251" spans="1:3" x14ac:dyDescent="0.3">
      <c r="A251" s="29">
        <v>16015</v>
      </c>
      <c r="B251" s="28">
        <f t="shared" si="3"/>
        <v>231</v>
      </c>
      <c r="C251" s="28">
        <v>0.54744300000000001</v>
      </c>
    </row>
    <row r="252" spans="1:3" x14ac:dyDescent="0.3">
      <c r="A252" s="29">
        <v>16015</v>
      </c>
      <c r="B252" s="28">
        <f t="shared" si="3"/>
        <v>232</v>
      </c>
      <c r="C252" s="28">
        <v>0.52381500000000003</v>
      </c>
    </row>
    <row r="253" spans="1:3" x14ac:dyDescent="0.3">
      <c r="A253" s="29">
        <v>16018</v>
      </c>
      <c r="B253" s="28">
        <f t="shared" si="3"/>
        <v>233</v>
      </c>
      <c r="C253" s="28">
        <v>0.54538299999999995</v>
      </c>
    </row>
    <row r="254" spans="1:3" x14ac:dyDescent="0.3">
      <c r="A254" s="29">
        <v>16019</v>
      </c>
      <c r="B254" s="28">
        <f t="shared" si="3"/>
        <v>234</v>
      </c>
      <c r="C254" s="28">
        <v>0.54404799999999998</v>
      </c>
    </row>
    <row r="255" spans="1:3" x14ac:dyDescent="0.3">
      <c r="A255" s="29">
        <v>16022</v>
      </c>
      <c r="B255" s="28">
        <f t="shared" si="3"/>
        <v>235</v>
      </c>
      <c r="C255" s="28">
        <v>0.53460600000000003</v>
      </c>
    </row>
    <row r="256" spans="1:3" x14ac:dyDescent="0.3">
      <c r="A256" s="29">
        <v>16025</v>
      </c>
      <c r="B256" s="28">
        <f t="shared" si="3"/>
        <v>236</v>
      </c>
      <c r="C256" s="28">
        <v>0.53041499999999997</v>
      </c>
    </row>
    <row r="257" spans="1:3" x14ac:dyDescent="0.3">
      <c r="A257" s="29">
        <v>16025</v>
      </c>
      <c r="B257" s="28">
        <f t="shared" si="3"/>
        <v>237</v>
      </c>
      <c r="C257" s="28">
        <v>0.52823699999999996</v>
      </c>
    </row>
    <row r="258" spans="1:3" x14ac:dyDescent="0.3">
      <c r="A258" s="29">
        <v>16027</v>
      </c>
      <c r="B258" s="28">
        <f t="shared" si="3"/>
        <v>238</v>
      </c>
      <c r="C258" s="28">
        <v>0.52527199999999996</v>
      </c>
    </row>
    <row r="259" spans="1:3" x14ac:dyDescent="0.3">
      <c r="A259" s="29">
        <v>16030</v>
      </c>
      <c r="B259" s="28">
        <f t="shared" si="3"/>
        <v>239</v>
      </c>
      <c r="C259" s="28">
        <v>0.52135200000000004</v>
      </c>
    </row>
    <row r="260" spans="1:3" x14ac:dyDescent="0.3">
      <c r="A260" s="29">
        <v>16029</v>
      </c>
      <c r="B260" s="28">
        <f t="shared" si="3"/>
        <v>240</v>
      </c>
      <c r="C260" s="28">
        <v>0.52127299999999999</v>
      </c>
    </row>
    <row r="261" spans="1:3" x14ac:dyDescent="0.3">
      <c r="A261" s="29">
        <v>16032</v>
      </c>
      <c r="B261" s="28">
        <f t="shared" si="3"/>
        <v>241</v>
      </c>
      <c r="C261" s="28">
        <v>0.51789200000000002</v>
      </c>
    </row>
    <row r="262" spans="1:3" x14ac:dyDescent="0.3">
      <c r="A262" s="29">
        <v>16033</v>
      </c>
      <c r="B262" s="28">
        <f t="shared" si="3"/>
        <v>242</v>
      </c>
      <c r="C262" s="28">
        <v>0.51832299999999998</v>
      </c>
    </row>
    <row r="263" spans="1:3" x14ac:dyDescent="0.3">
      <c r="A263" s="29">
        <v>16036</v>
      </c>
      <c r="B263" s="28">
        <f t="shared" si="3"/>
        <v>243</v>
      </c>
      <c r="C263" s="28">
        <v>0.51742200000000005</v>
      </c>
    </row>
    <row r="264" spans="1:3" x14ac:dyDescent="0.3">
      <c r="A264" s="29">
        <v>16035</v>
      </c>
      <c r="B264" s="28">
        <f t="shared" si="3"/>
        <v>244</v>
      </c>
      <c r="C264" s="28">
        <v>0.51593199999999995</v>
      </c>
    </row>
    <row r="265" spans="1:3" x14ac:dyDescent="0.3">
      <c r="A265" s="29">
        <v>16039</v>
      </c>
      <c r="B265" s="28">
        <f t="shared" si="3"/>
        <v>245</v>
      </c>
      <c r="C265" s="28">
        <v>0.51451599999999997</v>
      </c>
    </row>
    <row r="266" spans="1:3" x14ac:dyDescent="0.3">
      <c r="A266" s="29">
        <v>16039</v>
      </c>
      <c r="B266" s="28">
        <f t="shared" si="3"/>
        <v>246</v>
      </c>
      <c r="C266" s="28">
        <v>0.513992</v>
      </c>
    </row>
    <row r="267" spans="1:3" x14ac:dyDescent="0.3">
      <c r="A267" s="29">
        <v>16040</v>
      </c>
      <c r="B267" s="28">
        <f t="shared" si="3"/>
        <v>247</v>
      </c>
      <c r="C267" s="28">
        <v>0.512957</v>
      </c>
    </row>
    <row r="268" spans="1:3" x14ac:dyDescent="0.3">
      <c r="A268" s="29">
        <v>16039</v>
      </c>
      <c r="B268" s="28">
        <f t="shared" si="3"/>
        <v>248</v>
      </c>
      <c r="C268" s="28">
        <v>0.44445899999999999</v>
      </c>
    </row>
    <row r="269" spans="1:3" x14ac:dyDescent="0.3">
      <c r="A269" s="29">
        <v>16043</v>
      </c>
      <c r="B269" s="28">
        <f t="shared" si="3"/>
        <v>249</v>
      </c>
      <c r="C269" s="28">
        <v>0.509328</v>
      </c>
    </row>
    <row r="270" spans="1:3" x14ac:dyDescent="0.3">
      <c r="A270" s="29">
        <v>16040</v>
      </c>
      <c r="B270" s="28">
        <f t="shared" si="3"/>
        <v>250</v>
      </c>
      <c r="C270" s="28">
        <v>0.50357600000000002</v>
      </c>
    </row>
    <row r="271" spans="1:3" x14ac:dyDescent="0.3">
      <c r="A271" s="29">
        <v>16046</v>
      </c>
      <c r="B271" s="28">
        <f t="shared" si="3"/>
        <v>251</v>
      </c>
      <c r="C271" s="28">
        <v>0.502135</v>
      </c>
    </row>
    <row r="272" spans="1:3" x14ac:dyDescent="0.3">
      <c r="A272" s="29">
        <v>16047</v>
      </c>
      <c r="B272" s="28">
        <f t="shared" si="3"/>
        <v>252</v>
      </c>
      <c r="C272" s="28">
        <v>0.50167799999999996</v>
      </c>
    </row>
    <row r="273" spans="1:3" x14ac:dyDescent="0.3">
      <c r="A273" s="29">
        <v>16048</v>
      </c>
      <c r="B273" s="28">
        <f t="shared" si="3"/>
        <v>253</v>
      </c>
      <c r="C273" s="28">
        <v>0.478628</v>
      </c>
    </row>
    <row r="274" spans="1:3" x14ac:dyDescent="0.3">
      <c r="A274" s="29">
        <v>16048</v>
      </c>
      <c r="B274" s="28">
        <f t="shared" si="3"/>
        <v>254</v>
      </c>
      <c r="C274" s="28">
        <v>0.49998199999999998</v>
      </c>
    </row>
    <row r="275" spans="1:3" x14ac:dyDescent="0.3">
      <c r="A275" s="29">
        <v>16053</v>
      </c>
      <c r="B275" s="28">
        <f t="shared" si="3"/>
        <v>255</v>
      </c>
      <c r="C275" s="28">
        <v>0.49903999999999998</v>
      </c>
    </row>
    <row r="276" spans="1:3" x14ac:dyDescent="0.3">
      <c r="A276" s="29">
        <v>16053</v>
      </c>
      <c r="B276" s="28">
        <f t="shared" si="3"/>
        <v>256</v>
      </c>
      <c r="C276" s="28">
        <v>0.49854300000000001</v>
      </c>
    </row>
    <row r="277" spans="1:3" x14ac:dyDescent="0.3">
      <c r="A277" s="29">
        <v>16054</v>
      </c>
      <c r="B277" s="28">
        <f t="shared" si="3"/>
        <v>257</v>
      </c>
      <c r="C277" s="28">
        <v>0.49796000000000001</v>
      </c>
    </row>
    <row r="278" spans="1:3" x14ac:dyDescent="0.3">
      <c r="A278" s="29">
        <v>16057</v>
      </c>
      <c r="B278" s="28">
        <f t="shared" si="3"/>
        <v>258</v>
      </c>
      <c r="C278" s="28">
        <v>0.49765399999999999</v>
      </c>
    </row>
    <row r="279" spans="1:3" x14ac:dyDescent="0.3">
      <c r="A279" s="29">
        <v>16055</v>
      </c>
      <c r="B279" s="28">
        <f t="shared" ref="B279:B342" si="4">B278+1</f>
        <v>259</v>
      </c>
      <c r="C279" s="28">
        <v>0.49792900000000001</v>
      </c>
    </row>
    <row r="280" spans="1:3" x14ac:dyDescent="0.3">
      <c r="A280" s="29">
        <v>16058</v>
      </c>
      <c r="B280" s="28">
        <f t="shared" si="4"/>
        <v>260</v>
      </c>
      <c r="C280" s="28">
        <v>0.49726900000000002</v>
      </c>
    </row>
    <row r="281" spans="1:3" x14ac:dyDescent="0.3">
      <c r="A281" s="29">
        <v>16060</v>
      </c>
      <c r="B281" s="28">
        <f t="shared" si="4"/>
        <v>261</v>
      </c>
      <c r="C281" s="28">
        <v>0.49707000000000001</v>
      </c>
    </row>
    <row r="282" spans="1:3" x14ac:dyDescent="0.3">
      <c r="A282" s="29">
        <v>16060</v>
      </c>
      <c r="B282" s="28">
        <f t="shared" si="4"/>
        <v>262</v>
      </c>
      <c r="C282" s="28">
        <v>0.49671300000000002</v>
      </c>
    </row>
    <row r="283" spans="1:3" x14ac:dyDescent="0.3">
      <c r="A283" s="29">
        <v>16063</v>
      </c>
      <c r="B283" s="28">
        <f t="shared" si="4"/>
        <v>263</v>
      </c>
      <c r="C283" s="28">
        <v>0.496506</v>
      </c>
    </row>
    <row r="284" spans="1:3" x14ac:dyDescent="0.3">
      <c r="A284" s="29">
        <v>16064</v>
      </c>
      <c r="B284" s="28">
        <f t="shared" si="4"/>
        <v>264</v>
      </c>
      <c r="C284" s="28">
        <v>0.49616100000000002</v>
      </c>
    </row>
    <row r="285" spans="1:3" x14ac:dyDescent="0.3">
      <c r="A285" s="29">
        <v>16064</v>
      </c>
      <c r="B285" s="28">
        <f t="shared" si="4"/>
        <v>265</v>
      </c>
      <c r="C285" s="28">
        <v>0.49607400000000001</v>
      </c>
    </row>
    <row r="286" spans="1:3" x14ac:dyDescent="0.3">
      <c r="A286" s="29">
        <v>16069</v>
      </c>
      <c r="B286" s="28">
        <f t="shared" si="4"/>
        <v>266</v>
      </c>
      <c r="C286" s="28">
        <v>0.49583899999999997</v>
      </c>
    </row>
    <row r="287" spans="1:3" x14ac:dyDescent="0.3">
      <c r="A287" s="29">
        <v>16070</v>
      </c>
      <c r="B287" s="28">
        <f t="shared" si="4"/>
        <v>267</v>
      </c>
      <c r="C287" s="28">
        <v>0.49585200000000001</v>
      </c>
    </row>
    <row r="288" spans="1:3" x14ac:dyDescent="0.3">
      <c r="A288" s="29">
        <v>16071</v>
      </c>
      <c r="B288" s="28">
        <f t="shared" si="4"/>
        <v>268</v>
      </c>
      <c r="C288" s="28">
        <v>0.49589800000000001</v>
      </c>
    </row>
    <row r="289" spans="1:3" x14ac:dyDescent="0.3">
      <c r="A289" s="29">
        <v>16070</v>
      </c>
      <c r="B289" s="28">
        <f t="shared" si="4"/>
        <v>269</v>
      </c>
      <c r="C289" s="28">
        <v>0.49590299999999998</v>
      </c>
    </row>
    <row r="290" spans="1:3" x14ac:dyDescent="0.3">
      <c r="A290" s="29">
        <v>16071</v>
      </c>
      <c r="B290" s="28">
        <f t="shared" si="4"/>
        <v>270</v>
      </c>
      <c r="C290" s="28">
        <v>0.495948</v>
      </c>
    </row>
    <row r="291" spans="1:3" x14ac:dyDescent="0.3">
      <c r="A291" s="29">
        <v>16081</v>
      </c>
      <c r="B291" s="28">
        <f t="shared" si="4"/>
        <v>271</v>
      </c>
      <c r="C291" s="28">
        <v>0.49752200000000002</v>
      </c>
    </row>
    <row r="292" spans="1:3" x14ac:dyDescent="0.3">
      <c r="A292" s="29">
        <v>16079</v>
      </c>
      <c r="B292" s="28">
        <f t="shared" si="4"/>
        <v>272</v>
      </c>
      <c r="C292" s="28">
        <v>0.47412799999999999</v>
      </c>
    </row>
    <row r="293" spans="1:3" x14ac:dyDescent="0.3">
      <c r="A293" s="29">
        <v>16083</v>
      </c>
      <c r="B293" s="28">
        <f t="shared" si="4"/>
        <v>273</v>
      </c>
      <c r="C293" s="28">
        <v>0.49519999999999997</v>
      </c>
    </row>
    <row r="294" spans="1:3" x14ac:dyDescent="0.3">
      <c r="A294" s="29">
        <v>16085</v>
      </c>
      <c r="B294" s="28">
        <f t="shared" si="4"/>
        <v>274</v>
      </c>
      <c r="C294" s="28">
        <v>0.49509300000000001</v>
      </c>
    </row>
    <row r="295" spans="1:3" x14ac:dyDescent="0.3">
      <c r="A295" s="29">
        <v>16090</v>
      </c>
      <c r="B295" s="28">
        <f t="shared" si="4"/>
        <v>275</v>
      </c>
      <c r="C295" s="28">
        <v>0.49495899999999998</v>
      </c>
    </row>
    <row r="296" spans="1:3" x14ac:dyDescent="0.3">
      <c r="A296" s="29">
        <v>16088</v>
      </c>
      <c r="B296" s="28">
        <f t="shared" si="4"/>
        <v>276</v>
      </c>
      <c r="C296" s="28">
        <v>0.494836</v>
      </c>
    </row>
    <row r="297" spans="1:3" x14ac:dyDescent="0.3">
      <c r="A297" s="29">
        <v>16091</v>
      </c>
      <c r="B297" s="28">
        <f t="shared" si="4"/>
        <v>277</v>
      </c>
      <c r="C297" s="28">
        <v>0.49461500000000003</v>
      </c>
    </row>
    <row r="298" spans="1:3" x14ac:dyDescent="0.3">
      <c r="A298" s="29">
        <v>16095</v>
      </c>
      <c r="B298" s="28">
        <f t="shared" si="4"/>
        <v>278</v>
      </c>
      <c r="C298" s="28">
        <v>0.49434400000000001</v>
      </c>
    </row>
    <row r="299" spans="1:3" x14ac:dyDescent="0.3">
      <c r="A299" s="29">
        <v>16097</v>
      </c>
      <c r="B299" s="28">
        <f t="shared" si="4"/>
        <v>279</v>
      </c>
      <c r="C299" s="28">
        <v>0.49407200000000001</v>
      </c>
    </row>
    <row r="300" spans="1:3" x14ac:dyDescent="0.3">
      <c r="A300" s="29">
        <v>16099</v>
      </c>
      <c r="B300" s="28">
        <f t="shared" si="4"/>
        <v>280</v>
      </c>
      <c r="C300" s="28">
        <v>0.49401400000000001</v>
      </c>
    </row>
    <row r="301" spans="1:3" x14ac:dyDescent="0.3">
      <c r="A301" s="29">
        <v>16100</v>
      </c>
      <c r="B301" s="28">
        <f t="shared" si="4"/>
        <v>281</v>
      </c>
      <c r="C301" s="28">
        <v>0.49392599999999998</v>
      </c>
    </row>
    <row r="302" spans="1:3" x14ac:dyDescent="0.3">
      <c r="A302" s="29">
        <v>16102</v>
      </c>
      <c r="B302" s="28">
        <f t="shared" si="4"/>
        <v>282</v>
      </c>
      <c r="C302" s="28">
        <v>0.49380000000000002</v>
      </c>
    </row>
    <row r="303" spans="1:3" x14ac:dyDescent="0.3">
      <c r="A303" s="29">
        <v>16107</v>
      </c>
      <c r="B303" s="28">
        <f t="shared" si="4"/>
        <v>283</v>
      </c>
      <c r="C303" s="28">
        <v>0.49349999999999999</v>
      </c>
    </row>
    <row r="304" spans="1:3" x14ac:dyDescent="0.3">
      <c r="A304" s="29">
        <v>16109</v>
      </c>
      <c r="B304" s="28">
        <f t="shared" si="4"/>
        <v>284</v>
      </c>
      <c r="C304" s="28">
        <v>0.49326100000000001</v>
      </c>
    </row>
    <row r="305" spans="1:3" x14ac:dyDescent="0.3">
      <c r="A305" s="29">
        <v>16112</v>
      </c>
      <c r="B305" s="28">
        <f t="shared" si="4"/>
        <v>285</v>
      </c>
      <c r="C305" s="28">
        <v>0.493091</v>
      </c>
    </row>
    <row r="306" spans="1:3" x14ac:dyDescent="0.3">
      <c r="A306" s="29">
        <v>16106</v>
      </c>
      <c r="B306" s="28">
        <f t="shared" si="4"/>
        <v>286</v>
      </c>
      <c r="C306" s="28">
        <v>0.493506</v>
      </c>
    </row>
    <row r="307" spans="1:3" x14ac:dyDescent="0.3">
      <c r="A307" s="29">
        <v>16121</v>
      </c>
      <c r="B307" s="28">
        <f t="shared" si="4"/>
        <v>287</v>
      </c>
      <c r="C307" s="28">
        <v>0.492867</v>
      </c>
    </row>
    <row r="308" spans="1:3" x14ac:dyDescent="0.3">
      <c r="A308" s="29">
        <v>16116</v>
      </c>
      <c r="B308" s="28">
        <f t="shared" si="4"/>
        <v>288</v>
      </c>
      <c r="C308" s="28">
        <v>0.49279800000000001</v>
      </c>
    </row>
    <row r="309" spans="1:3" x14ac:dyDescent="0.3">
      <c r="A309" s="29">
        <v>16117</v>
      </c>
      <c r="B309" s="28">
        <f t="shared" si="4"/>
        <v>289</v>
      </c>
      <c r="C309" s="28">
        <v>0.49268499999999998</v>
      </c>
    </row>
    <row r="310" spans="1:3" x14ac:dyDescent="0.3">
      <c r="A310" s="29">
        <v>16123</v>
      </c>
      <c r="B310" s="28">
        <f t="shared" si="4"/>
        <v>290</v>
      </c>
      <c r="C310" s="28">
        <v>0.49222199999999999</v>
      </c>
    </row>
    <row r="311" spans="1:3" x14ac:dyDescent="0.3">
      <c r="A311" s="29">
        <v>16118</v>
      </c>
      <c r="B311" s="28">
        <f t="shared" si="4"/>
        <v>291</v>
      </c>
      <c r="C311" s="28">
        <v>0.49225799999999997</v>
      </c>
    </row>
    <row r="312" spans="1:3" x14ac:dyDescent="0.3">
      <c r="A312" s="29">
        <v>16124</v>
      </c>
      <c r="B312" s="28">
        <f t="shared" si="4"/>
        <v>292</v>
      </c>
      <c r="C312" s="28">
        <v>0.49202699999999999</v>
      </c>
    </row>
    <row r="313" spans="1:3" x14ac:dyDescent="0.3">
      <c r="A313" s="29">
        <v>16124</v>
      </c>
      <c r="B313" s="28">
        <f t="shared" si="4"/>
        <v>293</v>
      </c>
      <c r="C313" s="28">
        <v>0.49136099999999999</v>
      </c>
    </row>
    <row r="314" spans="1:3" x14ac:dyDescent="0.3">
      <c r="A314" s="29">
        <v>16128</v>
      </c>
      <c r="B314" s="28">
        <f t="shared" si="4"/>
        <v>294</v>
      </c>
      <c r="C314" s="28">
        <v>0.49113200000000001</v>
      </c>
    </row>
    <row r="315" spans="1:3" x14ac:dyDescent="0.3">
      <c r="A315" s="29">
        <v>16132</v>
      </c>
      <c r="B315" s="28">
        <f t="shared" si="4"/>
        <v>295</v>
      </c>
      <c r="C315" s="28">
        <v>0.49100199999999999</v>
      </c>
    </row>
    <row r="316" spans="1:3" x14ac:dyDescent="0.3">
      <c r="A316" s="29">
        <v>16127</v>
      </c>
      <c r="B316" s="28">
        <f t="shared" si="4"/>
        <v>296</v>
      </c>
      <c r="C316" s="28">
        <v>0.425402</v>
      </c>
    </row>
    <row r="317" spans="1:3" x14ac:dyDescent="0.3">
      <c r="A317" s="29">
        <v>16139</v>
      </c>
      <c r="B317" s="28">
        <f t="shared" si="4"/>
        <v>297</v>
      </c>
      <c r="C317" s="28">
        <v>0.49140600000000001</v>
      </c>
    </row>
    <row r="318" spans="1:3" x14ac:dyDescent="0.3">
      <c r="A318" s="29">
        <v>16135</v>
      </c>
      <c r="B318" s="28">
        <f t="shared" si="4"/>
        <v>298</v>
      </c>
      <c r="C318" s="28">
        <v>0.49115300000000001</v>
      </c>
    </row>
    <row r="319" spans="1:3" x14ac:dyDescent="0.3">
      <c r="A319" s="29">
        <v>16139</v>
      </c>
      <c r="B319" s="28">
        <f t="shared" si="4"/>
        <v>299</v>
      </c>
      <c r="C319" s="28">
        <v>0.49131599999999997</v>
      </c>
    </row>
    <row r="320" spans="1:3" x14ac:dyDescent="0.3">
      <c r="A320" s="29">
        <v>16131</v>
      </c>
      <c r="B320" s="28">
        <f t="shared" si="4"/>
        <v>300</v>
      </c>
      <c r="C320" s="28">
        <v>0.49047299999999999</v>
      </c>
    </row>
    <row r="321" spans="1:3" x14ac:dyDescent="0.3">
      <c r="A321" s="29">
        <v>16141</v>
      </c>
      <c r="B321" s="28">
        <f t="shared" si="4"/>
        <v>301</v>
      </c>
      <c r="C321" s="28">
        <v>0.49153400000000003</v>
      </c>
    </row>
    <row r="322" spans="1:3" x14ac:dyDescent="0.3">
      <c r="A322" s="29">
        <v>16144</v>
      </c>
      <c r="B322" s="28">
        <f t="shared" si="4"/>
        <v>302</v>
      </c>
      <c r="C322" s="28">
        <v>0.49184499999999998</v>
      </c>
    </row>
    <row r="323" spans="1:3" x14ac:dyDescent="0.3">
      <c r="A323" s="29">
        <v>16145</v>
      </c>
      <c r="B323" s="28">
        <f t="shared" si="4"/>
        <v>303</v>
      </c>
      <c r="C323" s="28">
        <v>0.49184800000000001</v>
      </c>
    </row>
    <row r="324" spans="1:3" x14ac:dyDescent="0.3">
      <c r="A324" s="29">
        <v>16148</v>
      </c>
      <c r="B324" s="28">
        <f t="shared" si="4"/>
        <v>304</v>
      </c>
      <c r="C324" s="28">
        <v>0.49190099999999998</v>
      </c>
    </row>
    <row r="325" spans="1:3" x14ac:dyDescent="0.3">
      <c r="A325" s="29">
        <v>16147</v>
      </c>
      <c r="B325" s="28">
        <f t="shared" si="4"/>
        <v>305</v>
      </c>
      <c r="C325" s="28">
        <v>0.49197200000000002</v>
      </c>
    </row>
    <row r="326" spans="1:3" x14ac:dyDescent="0.3">
      <c r="A326" s="29">
        <v>16153</v>
      </c>
      <c r="B326" s="28">
        <f t="shared" si="4"/>
        <v>306</v>
      </c>
      <c r="C326" s="28">
        <v>0.49323299999999998</v>
      </c>
    </row>
    <row r="327" spans="1:3" x14ac:dyDescent="0.3">
      <c r="A327" s="29">
        <v>16152</v>
      </c>
      <c r="B327" s="28">
        <f t="shared" si="4"/>
        <v>307</v>
      </c>
      <c r="C327" s="28">
        <v>0.49352200000000002</v>
      </c>
    </row>
    <row r="328" spans="1:3" x14ac:dyDescent="0.3">
      <c r="A328" s="29">
        <v>16158</v>
      </c>
      <c r="B328" s="28">
        <f t="shared" si="4"/>
        <v>308</v>
      </c>
      <c r="C328" s="28">
        <v>0.49388500000000002</v>
      </c>
    </row>
    <row r="329" spans="1:3" x14ac:dyDescent="0.3">
      <c r="A329" s="29">
        <v>16156</v>
      </c>
      <c r="B329" s="28">
        <f t="shared" si="4"/>
        <v>309</v>
      </c>
      <c r="C329" s="28">
        <v>0.49454100000000001</v>
      </c>
    </row>
    <row r="330" spans="1:3" x14ac:dyDescent="0.3">
      <c r="A330" s="29">
        <v>16160</v>
      </c>
      <c r="B330" s="28">
        <f t="shared" si="4"/>
        <v>310</v>
      </c>
      <c r="C330" s="28">
        <v>0.49471199999999999</v>
      </c>
    </row>
    <row r="331" spans="1:3" x14ac:dyDescent="0.3">
      <c r="A331" s="29">
        <v>16162</v>
      </c>
      <c r="B331" s="28">
        <f t="shared" si="4"/>
        <v>311</v>
      </c>
      <c r="C331" s="28">
        <v>0.49501099999999998</v>
      </c>
    </row>
    <row r="332" spans="1:3" x14ac:dyDescent="0.3">
      <c r="A332" s="29">
        <v>16168</v>
      </c>
      <c r="B332" s="28">
        <f t="shared" si="4"/>
        <v>312</v>
      </c>
      <c r="C332" s="28">
        <v>0.49526500000000001</v>
      </c>
    </row>
    <row r="333" spans="1:3" x14ac:dyDescent="0.3">
      <c r="A333" s="29">
        <v>16166</v>
      </c>
      <c r="B333" s="28">
        <f t="shared" si="4"/>
        <v>313</v>
      </c>
      <c r="C333" s="28">
        <v>0.49538399999999999</v>
      </c>
    </row>
    <row r="334" spans="1:3" x14ac:dyDescent="0.3">
      <c r="A334" s="29">
        <v>16167</v>
      </c>
      <c r="B334" s="28">
        <f t="shared" si="4"/>
        <v>314</v>
      </c>
      <c r="C334" s="28">
        <v>0.495365</v>
      </c>
    </row>
    <row r="335" spans="1:3" x14ac:dyDescent="0.3">
      <c r="A335" s="29">
        <v>16172</v>
      </c>
      <c r="B335" s="28">
        <f t="shared" si="4"/>
        <v>315</v>
      </c>
      <c r="C335" s="28">
        <v>0.49518600000000002</v>
      </c>
    </row>
    <row r="336" spans="1:3" x14ac:dyDescent="0.3">
      <c r="A336" s="29">
        <v>16176</v>
      </c>
      <c r="B336" s="28">
        <f t="shared" si="4"/>
        <v>316</v>
      </c>
      <c r="C336" s="28">
        <v>0.49507400000000001</v>
      </c>
    </row>
    <row r="337" spans="1:3" x14ac:dyDescent="0.3">
      <c r="A337" s="29">
        <v>16180</v>
      </c>
      <c r="B337" s="28">
        <f t="shared" si="4"/>
        <v>317</v>
      </c>
      <c r="C337" s="28">
        <v>0.49609700000000001</v>
      </c>
    </row>
    <row r="338" spans="1:3" x14ac:dyDescent="0.3">
      <c r="A338" s="29">
        <v>16177</v>
      </c>
      <c r="B338" s="28">
        <f t="shared" si="4"/>
        <v>318</v>
      </c>
      <c r="C338" s="28">
        <v>0.49626900000000002</v>
      </c>
    </row>
    <row r="339" spans="1:3" x14ac:dyDescent="0.3">
      <c r="A339" s="29">
        <v>16184</v>
      </c>
      <c r="B339" s="28">
        <f t="shared" si="4"/>
        <v>319</v>
      </c>
      <c r="C339" s="28">
        <v>0.49564799999999998</v>
      </c>
    </row>
    <row r="340" spans="1:3" x14ac:dyDescent="0.3">
      <c r="A340" s="29">
        <v>16185</v>
      </c>
      <c r="B340" s="28">
        <f t="shared" si="4"/>
        <v>320</v>
      </c>
      <c r="C340" s="28">
        <v>0.49540400000000001</v>
      </c>
    </row>
    <row r="341" spans="1:3" x14ac:dyDescent="0.3">
      <c r="A341" s="29">
        <v>16183</v>
      </c>
      <c r="B341" s="28">
        <f t="shared" si="4"/>
        <v>321</v>
      </c>
      <c r="C341" s="28">
        <v>0.49549500000000002</v>
      </c>
    </row>
    <row r="342" spans="1:3" x14ac:dyDescent="0.3">
      <c r="A342" s="29">
        <v>16188</v>
      </c>
      <c r="B342" s="28">
        <f t="shared" si="4"/>
        <v>322</v>
      </c>
      <c r="C342" s="28">
        <v>0.49468600000000001</v>
      </c>
    </row>
    <row r="343" spans="1:3" x14ac:dyDescent="0.3">
      <c r="A343" s="29">
        <v>16191</v>
      </c>
      <c r="B343" s="28">
        <f t="shared" ref="B343:B404" si="5">B342+1</f>
        <v>323</v>
      </c>
      <c r="C343" s="28">
        <v>0.49438799999999999</v>
      </c>
    </row>
    <row r="344" spans="1:3" x14ac:dyDescent="0.3">
      <c r="A344" s="29">
        <v>16201</v>
      </c>
      <c r="B344" s="28">
        <f t="shared" si="5"/>
        <v>324</v>
      </c>
      <c r="C344" s="28">
        <v>0.49085099999999998</v>
      </c>
    </row>
    <row r="345" spans="1:3" x14ac:dyDescent="0.3">
      <c r="A345" s="29">
        <v>16192</v>
      </c>
      <c r="B345" s="28">
        <f t="shared" si="5"/>
        <v>325</v>
      </c>
      <c r="C345" s="28">
        <v>0.49392399999999997</v>
      </c>
    </row>
    <row r="346" spans="1:3" x14ac:dyDescent="0.3">
      <c r="A346" s="29">
        <v>16191</v>
      </c>
      <c r="B346" s="28">
        <f t="shared" si="5"/>
        <v>326</v>
      </c>
      <c r="C346" s="28">
        <v>0.49386600000000003</v>
      </c>
    </row>
    <row r="347" spans="1:3" x14ac:dyDescent="0.3">
      <c r="A347" s="29">
        <v>16198</v>
      </c>
      <c r="B347" s="28">
        <f t="shared" si="5"/>
        <v>327</v>
      </c>
      <c r="C347" s="28">
        <v>0.49090299999999998</v>
      </c>
    </row>
    <row r="348" spans="1:3" x14ac:dyDescent="0.3">
      <c r="A348" s="29">
        <v>16192</v>
      </c>
      <c r="B348" s="28">
        <f t="shared" si="5"/>
        <v>328</v>
      </c>
      <c r="C348" s="28">
        <v>0.49358400000000002</v>
      </c>
    </row>
    <row r="349" spans="1:3" x14ac:dyDescent="0.3">
      <c r="A349" s="29">
        <v>16211</v>
      </c>
      <c r="B349" s="28">
        <f t="shared" si="5"/>
        <v>329</v>
      </c>
      <c r="C349" s="28">
        <v>0.48966100000000001</v>
      </c>
    </row>
    <row r="350" spans="1:3" x14ac:dyDescent="0.3">
      <c r="A350" s="29">
        <v>16221</v>
      </c>
      <c r="B350" s="28">
        <f t="shared" si="5"/>
        <v>330</v>
      </c>
      <c r="C350" s="28">
        <v>0.52086100000000002</v>
      </c>
    </row>
    <row r="351" spans="1:3" x14ac:dyDescent="0.3">
      <c r="A351" s="29">
        <v>16207</v>
      </c>
      <c r="B351" s="28">
        <f t="shared" si="5"/>
        <v>331</v>
      </c>
      <c r="C351" s="28">
        <v>0.48561300000000002</v>
      </c>
    </row>
    <row r="352" spans="1:3" x14ac:dyDescent="0.3">
      <c r="A352" s="29">
        <v>16211</v>
      </c>
      <c r="B352" s="28">
        <f t="shared" si="5"/>
        <v>332</v>
      </c>
      <c r="C352" s="28">
        <v>0.48393000000000003</v>
      </c>
    </row>
    <row r="353" spans="1:3" x14ac:dyDescent="0.3">
      <c r="A353" s="29">
        <v>16215</v>
      </c>
      <c r="B353" s="28">
        <f t="shared" si="5"/>
        <v>333</v>
      </c>
      <c r="C353" s="28">
        <v>0.48121700000000001</v>
      </c>
    </row>
    <row r="354" spans="1:3" x14ac:dyDescent="0.3">
      <c r="A354" s="29">
        <v>16215</v>
      </c>
      <c r="B354" s="28">
        <f t="shared" si="5"/>
        <v>334</v>
      </c>
      <c r="C354" s="28">
        <v>0.48051500000000003</v>
      </c>
    </row>
    <row r="355" spans="1:3" x14ac:dyDescent="0.3">
      <c r="A355" s="29">
        <v>16212</v>
      </c>
      <c r="B355" s="28">
        <f t="shared" si="5"/>
        <v>335</v>
      </c>
      <c r="C355" s="28">
        <v>0.41852099999999998</v>
      </c>
    </row>
    <row r="356" spans="1:3" x14ac:dyDescent="0.3">
      <c r="A356" s="29">
        <v>16223</v>
      </c>
      <c r="B356" s="28">
        <f t="shared" si="5"/>
        <v>336</v>
      </c>
      <c r="C356" s="28">
        <v>0.47634599999999999</v>
      </c>
    </row>
    <row r="357" spans="1:3" x14ac:dyDescent="0.3">
      <c r="A357" s="29">
        <v>16223</v>
      </c>
      <c r="B357" s="28">
        <f t="shared" si="5"/>
        <v>337</v>
      </c>
      <c r="C357" s="28">
        <v>0.47695199999999999</v>
      </c>
    </row>
    <row r="358" spans="1:3" x14ac:dyDescent="0.3">
      <c r="A358" s="29">
        <v>16223</v>
      </c>
      <c r="B358" s="28">
        <f t="shared" si="5"/>
        <v>338</v>
      </c>
      <c r="C358" s="28">
        <v>0.41229900000000003</v>
      </c>
    </row>
    <row r="359" spans="1:3" x14ac:dyDescent="0.3">
      <c r="A359" s="29">
        <v>16226</v>
      </c>
      <c r="B359" s="28">
        <f t="shared" si="5"/>
        <v>339</v>
      </c>
      <c r="C359" s="28">
        <v>0.47362799999999999</v>
      </c>
    </row>
    <row r="360" spans="1:3" x14ac:dyDescent="0.3">
      <c r="A360" s="29">
        <v>16235</v>
      </c>
      <c r="B360" s="28">
        <f t="shared" si="5"/>
        <v>340</v>
      </c>
      <c r="C360" s="28">
        <v>0.47399200000000002</v>
      </c>
    </row>
    <row r="361" spans="1:3" x14ac:dyDescent="0.3">
      <c r="A361" s="29">
        <v>16227</v>
      </c>
      <c r="B361" s="28">
        <f t="shared" si="5"/>
        <v>341</v>
      </c>
      <c r="C361" s="28">
        <v>0.47356799999999999</v>
      </c>
    </row>
    <row r="362" spans="1:3" x14ac:dyDescent="0.3">
      <c r="A362" s="29">
        <v>16238</v>
      </c>
      <c r="B362" s="28">
        <f t="shared" si="5"/>
        <v>342</v>
      </c>
      <c r="C362" s="28">
        <v>0.47433500000000001</v>
      </c>
    </row>
    <row r="363" spans="1:3" x14ac:dyDescent="0.3">
      <c r="A363" s="29">
        <v>16242</v>
      </c>
      <c r="B363" s="28">
        <f t="shared" si="5"/>
        <v>343</v>
      </c>
      <c r="C363" s="28">
        <v>0.473329</v>
      </c>
    </row>
    <row r="364" spans="1:3" x14ac:dyDescent="0.3">
      <c r="A364" s="29">
        <v>16232</v>
      </c>
      <c r="B364" s="28">
        <f t="shared" si="5"/>
        <v>344</v>
      </c>
      <c r="C364" s="28">
        <v>0.471804</v>
      </c>
    </row>
    <row r="365" spans="1:3" x14ac:dyDescent="0.3">
      <c r="A365" s="29">
        <v>16236</v>
      </c>
      <c r="B365" s="28">
        <f t="shared" si="5"/>
        <v>345</v>
      </c>
      <c r="C365" s="28">
        <v>0.472159</v>
      </c>
    </row>
    <row r="366" spans="1:3" x14ac:dyDescent="0.3">
      <c r="A366" s="29">
        <v>16247</v>
      </c>
      <c r="B366" s="28">
        <f t="shared" si="5"/>
        <v>346</v>
      </c>
      <c r="C366" s="28">
        <v>0.473022</v>
      </c>
    </row>
    <row r="367" spans="1:3" x14ac:dyDescent="0.3">
      <c r="A367" s="29">
        <v>16249</v>
      </c>
      <c r="B367" s="28">
        <f t="shared" si="5"/>
        <v>347</v>
      </c>
      <c r="C367" s="28">
        <v>0.47156100000000001</v>
      </c>
    </row>
    <row r="368" spans="1:3" x14ac:dyDescent="0.3">
      <c r="A368" s="29">
        <v>16245</v>
      </c>
      <c r="B368" s="28">
        <f t="shared" si="5"/>
        <v>348</v>
      </c>
      <c r="C368" s="28">
        <v>0.471246</v>
      </c>
    </row>
    <row r="369" spans="1:3" x14ac:dyDescent="0.3">
      <c r="A369" s="29">
        <v>16252</v>
      </c>
      <c r="B369" s="28">
        <f t="shared" si="5"/>
        <v>349</v>
      </c>
      <c r="C369" s="28">
        <v>0.472159</v>
      </c>
    </row>
    <row r="370" spans="1:3" x14ac:dyDescent="0.3">
      <c r="A370" s="29">
        <v>16251</v>
      </c>
      <c r="B370" s="28">
        <f t="shared" si="5"/>
        <v>350</v>
      </c>
      <c r="C370" s="28">
        <v>0.408856</v>
      </c>
    </row>
    <row r="371" spans="1:3" x14ac:dyDescent="0.3">
      <c r="A371" s="29">
        <v>16253</v>
      </c>
      <c r="B371" s="28">
        <f t="shared" si="5"/>
        <v>351</v>
      </c>
      <c r="C371" s="28">
        <v>0.47259200000000001</v>
      </c>
    </row>
    <row r="372" spans="1:3" x14ac:dyDescent="0.3">
      <c r="A372" s="29">
        <v>16261</v>
      </c>
      <c r="B372" s="28">
        <f t="shared" si="5"/>
        <v>352</v>
      </c>
      <c r="C372" s="28">
        <v>0.476107</v>
      </c>
    </row>
    <row r="373" spans="1:3" x14ac:dyDescent="0.3">
      <c r="A373" s="29">
        <v>16260</v>
      </c>
      <c r="B373" s="28">
        <f t="shared" si="5"/>
        <v>353</v>
      </c>
      <c r="C373" s="28">
        <v>0.47643400000000002</v>
      </c>
    </row>
    <row r="374" spans="1:3" x14ac:dyDescent="0.3">
      <c r="A374" s="29">
        <v>16265</v>
      </c>
      <c r="B374" s="28">
        <f t="shared" si="5"/>
        <v>354</v>
      </c>
      <c r="C374" s="28">
        <v>0.47878700000000002</v>
      </c>
    </row>
    <row r="375" spans="1:3" x14ac:dyDescent="0.3">
      <c r="A375" s="29">
        <v>16264</v>
      </c>
      <c r="B375" s="28">
        <f t="shared" si="5"/>
        <v>355</v>
      </c>
      <c r="C375" s="28">
        <v>0.47901199999999999</v>
      </c>
    </row>
    <row r="376" spans="1:3" x14ac:dyDescent="0.3">
      <c r="A376" s="29">
        <v>16268</v>
      </c>
      <c r="B376" s="28">
        <f t="shared" si="5"/>
        <v>356</v>
      </c>
      <c r="C376" s="28">
        <v>0.48084300000000002</v>
      </c>
    </row>
    <row r="377" spans="1:3" x14ac:dyDescent="0.3">
      <c r="A377" s="29">
        <v>16275</v>
      </c>
      <c r="B377" s="28">
        <f t="shared" si="5"/>
        <v>357</v>
      </c>
      <c r="C377" s="28">
        <v>0.486599</v>
      </c>
    </row>
    <row r="378" spans="1:3" x14ac:dyDescent="0.3">
      <c r="A378" s="29">
        <v>16277</v>
      </c>
      <c r="B378" s="28">
        <f t="shared" si="5"/>
        <v>358</v>
      </c>
      <c r="C378" s="28">
        <v>0.48649100000000001</v>
      </c>
    </row>
    <row r="379" spans="1:3" x14ac:dyDescent="0.3">
      <c r="A379" s="29">
        <v>16273</v>
      </c>
      <c r="B379" s="28">
        <f t="shared" si="5"/>
        <v>359</v>
      </c>
      <c r="C379" s="28">
        <v>0.41733900000000002</v>
      </c>
    </row>
    <row r="380" spans="1:3" x14ac:dyDescent="0.3">
      <c r="A380" s="29">
        <v>16281</v>
      </c>
      <c r="B380" s="28">
        <f t="shared" si="5"/>
        <v>360</v>
      </c>
      <c r="C380" s="28">
        <v>0.49051299999999998</v>
      </c>
    </row>
    <row r="381" spans="1:3" x14ac:dyDescent="0.3">
      <c r="A381" s="29">
        <v>16282</v>
      </c>
      <c r="B381" s="28">
        <f t="shared" si="5"/>
        <v>361</v>
      </c>
      <c r="C381" s="28">
        <v>0.49251899999999998</v>
      </c>
    </row>
    <row r="382" spans="1:3" x14ac:dyDescent="0.3">
      <c r="A382" s="29">
        <v>16284</v>
      </c>
      <c r="B382" s="28">
        <f t="shared" si="5"/>
        <v>362</v>
      </c>
      <c r="C382" s="28">
        <v>0.49664799999999998</v>
      </c>
    </row>
    <row r="383" spans="1:3" x14ac:dyDescent="0.3">
      <c r="A383" s="29">
        <v>16294</v>
      </c>
      <c r="B383" s="28">
        <f t="shared" si="5"/>
        <v>363</v>
      </c>
      <c r="C383" s="28">
        <v>0.49811299999999997</v>
      </c>
    </row>
    <row r="384" spans="1:3" x14ac:dyDescent="0.3">
      <c r="A384" s="29">
        <v>16295</v>
      </c>
      <c r="B384" s="28">
        <f t="shared" si="5"/>
        <v>364</v>
      </c>
      <c r="C384" s="28">
        <v>0.50087800000000005</v>
      </c>
    </row>
    <row r="385" spans="1:3" x14ac:dyDescent="0.3">
      <c r="A385" s="29">
        <v>16300</v>
      </c>
      <c r="B385" s="28">
        <f t="shared" si="5"/>
        <v>365</v>
      </c>
      <c r="C385" s="28">
        <v>0.433367</v>
      </c>
    </row>
    <row r="386" spans="1:3" x14ac:dyDescent="0.3">
      <c r="A386" s="29">
        <v>16307</v>
      </c>
      <c r="B386" s="28">
        <f t="shared" si="5"/>
        <v>366</v>
      </c>
      <c r="C386" s="28">
        <v>0.499639</v>
      </c>
    </row>
    <row r="387" spans="1:3" x14ac:dyDescent="0.3">
      <c r="A387" s="29">
        <v>16310</v>
      </c>
      <c r="B387" s="28">
        <f t="shared" si="5"/>
        <v>367</v>
      </c>
      <c r="C387" s="28">
        <v>0.43475799999999998</v>
      </c>
    </row>
    <row r="388" spans="1:3" x14ac:dyDescent="0.3">
      <c r="A388" s="29">
        <v>16310</v>
      </c>
      <c r="B388" s="28">
        <f t="shared" si="5"/>
        <v>368</v>
      </c>
      <c r="C388" s="28">
        <v>0.50016700000000003</v>
      </c>
    </row>
    <row r="389" spans="1:3" x14ac:dyDescent="0.3">
      <c r="A389" s="29">
        <v>16313</v>
      </c>
      <c r="B389" s="28">
        <f t="shared" si="5"/>
        <v>369</v>
      </c>
      <c r="C389" s="28">
        <v>0.43310900000000002</v>
      </c>
    </row>
    <row r="390" spans="1:3" x14ac:dyDescent="0.3">
      <c r="A390" s="29">
        <v>16315</v>
      </c>
      <c r="B390" s="28">
        <f t="shared" si="5"/>
        <v>370</v>
      </c>
      <c r="C390" s="28">
        <v>0.49795600000000001</v>
      </c>
    </row>
    <row r="391" spans="1:3" x14ac:dyDescent="0.3">
      <c r="A391" s="29">
        <v>16314</v>
      </c>
      <c r="B391" s="28">
        <f t="shared" si="5"/>
        <v>371</v>
      </c>
      <c r="C391" s="28">
        <v>0.49866500000000002</v>
      </c>
    </row>
    <row r="392" spans="1:3" x14ac:dyDescent="0.3">
      <c r="A392" s="29">
        <v>16326</v>
      </c>
      <c r="B392" s="28">
        <f t="shared" si="5"/>
        <v>372</v>
      </c>
      <c r="C392" s="28">
        <v>0.497755</v>
      </c>
    </row>
    <row r="393" spans="1:3" x14ac:dyDescent="0.3">
      <c r="A393" s="29">
        <v>16328</v>
      </c>
      <c r="B393" s="28">
        <f t="shared" si="5"/>
        <v>373</v>
      </c>
      <c r="C393" s="28">
        <v>0.49697799999999998</v>
      </c>
    </row>
    <row r="394" spans="1:3" x14ac:dyDescent="0.3">
      <c r="A394" s="29">
        <v>16342</v>
      </c>
      <c r="B394" s="28">
        <f t="shared" si="5"/>
        <v>374</v>
      </c>
      <c r="C394" s="28">
        <v>0.49681700000000001</v>
      </c>
    </row>
    <row r="395" spans="1:3" x14ac:dyDescent="0.3">
      <c r="A395" s="29">
        <v>16343</v>
      </c>
      <c r="B395" s="28">
        <f t="shared" si="5"/>
        <v>375</v>
      </c>
      <c r="C395" s="28">
        <v>0.43005700000000002</v>
      </c>
    </row>
    <row r="396" spans="1:3" x14ac:dyDescent="0.3">
      <c r="A396" s="29">
        <v>16344</v>
      </c>
      <c r="B396" s="28">
        <f t="shared" si="5"/>
        <v>376</v>
      </c>
      <c r="C396" s="28">
        <v>0.496809</v>
      </c>
    </row>
    <row r="397" spans="1:3" x14ac:dyDescent="0.3">
      <c r="A397" s="29">
        <v>16345</v>
      </c>
      <c r="B397" s="28">
        <f t="shared" si="5"/>
        <v>377</v>
      </c>
      <c r="C397" s="28">
        <v>0.49651000000000001</v>
      </c>
    </row>
    <row r="398" spans="1:3" x14ac:dyDescent="0.3">
      <c r="A398" s="29">
        <v>16352</v>
      </c>
      <c r="B398" s="28">
        <f t="shared" si="5"/>
        <v>378</v>
      </c>
      <c r="C398" s="28">
        <v>0.50035399999999997</v>
      </c>
    </row>
    <row r="399" spans="1:3" x14ac:dyDescent="0.3">
      <c r="A399" s="29">
        <v>16356</v>
      </c>
      <c r="B399" s="28">
        <f t="shared" si="5"/>
        <v>379</v>
      </c>
      <c r="C399" s="28">
        <v>0.50418300000000005</v>
      </c>
    </row>
    <row r="400" spans="1:3" x14ac:dyDescent="0.3">
      <c r="A400" s="29">
        <v>16359</v>
      </c>
      <c r="B400" s="28">
        <f t="shared" si="5"/>
        <v>380</v>
      </c>
      <c r="C400" s="28">
        <v>0.50564600000000004</v>
      </c>
    </row>
    <row r="401" spans="1:3" x14ac:dyDescent="0.3">
      <c r="A401" s="29">
        <v>16366</v>
      </c>
      <c r="B401" s="28">
        <f t="shared" si="5"/>
        <v>381</v>
      </c>
      <c r="C401" s="28">
        <v>0.43309500000000001</v>
      </c>
    </row>
    <row r="402" spans="1:3" x14ac:dyDescent="0.3">
      <c r="A402" s="29">
        <v>16370</v>
      </c>
      <c r="B402" s="28">
        <f t="shared" si="5"/>
        <v>382</v>
      </c>
      <c r="C402" s="28">
        <v>0.44035999999999997</v>
      </c>
    </row>
    <row r="403" spans="1:3" x14ac:dyDescent="0.3">
      <c r="A403" s="29">
        <v>16375</v>
      </c>
      <c r="B403" s="28">
        <f t="shared" si="5"/>
        <v>383</v>
      </c>
      <c r="C403" s="28">
        <v>0.45967999999999998</v>
      </c>
    </row>
    <row r="404" spans="1:3" x14ac:dyDescent="0.3">
      <c r="A404" s="29">
        <v>16376</v>
      </c>
      <c r="B404" s="28">
        <f t="shared" si="5"/>
        <v>384</v>
      </c>
      <c r="C404" s="28">
        <v>0.46564100000000003</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DSMT4" shapeId="3073" r:id="rId4">
          <objectPr defaultSize="0" autoPict="0" r:id="rId5">
            <anchor moveWithCells="1">
              <from>
                <xdr:col>4</xdr:col>
                <xdr:colOff>76200</xdr:colOff>
                <xdr:row>40</xdr:row>
                <xdr:rowOff>99060</xdr:rowOff>
              </from>
              <to>
                <xdr:col>8</xdr:col>
                <xdr:colOff>15240</xdr:colOff>
                <xdr:row>45</xdr:row>
                <xdr:rowOff>167640</xdr:rowOff>
              </to>
            </anchor>
          </objectPr>
        </oleObject>
      </mc:Choice>
      <mc:Fallback>
        <oleObject progId="Equation.DSMT4" shapeId="307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9F81-83F9-4578-B7D1-C26D17AE9970}">
  <dimension ref="A21:F132"/>
  <sheetViews>
    <sheetView zoomScaleNormal="100" workbookViewId="0">
      <selection activeCell="G1" sqref="G1"/>
    </sheetView>
  </sheetViews>
  <sheetFormatPr defaultRowHeight="14.4" x14ac:dyDescent="0.3"/>
  <cols>
    <col min="1" max="1" width="10.6640625" customWidth="1"/>
    <col min="2" max="2" width="14" customWidth="1"/>
  </cols>
  <sheetData>
    <row r="21" spans="1:2" x14ac:dyDescent="0.3">
      <c r="A21" s="1" t="s">
        <v>50</v>
      </c>
      <c r="B21" s="1" t="s">
        <v>51</v>
      </c>
    </row>
    <row r="22" spans="1:2" x14ac:dyDescent="0.3">
      <c r="A22">
        <v>336</v>
      </c>
      <c r="B22" s="33">
        <v>862.61980830670927</v>
      </c>
    </row>
    <row r="23" spans="1:2" x14ac:dyDescent="0.3">
      <c r="A23">
        <v>354</v>
      </c>
      <c r="B23" s="33">
        <v>862.61980830670927</v>
      </c>
    </row>
    <row r="24" spans="1:2" x14ac:dyDescent="0.3">
      <c r="A24">
        <v>406</v>
      </c>
      <c r="B24" s="33">
        <v>862.61980830670927</v>
      </c>
    </row>
    <row r="25" spans="1:2" x14ac:dyDescent="0.3">
      <c r="A25">
        <v>448</v>
      </c>
      <c r="B25" s="33">
        <v>862.61980830670927</v>
      </c>
    </row>
    <row r="26" spans="1:2" x14ac:dyDescent="0.3">
      <c r="A26">
        <v>494</v>
      </c>
      <c r="B26" s="33">
        <v>894.56869009584659</v>
      </c>
    </row>
    <row r="27" spans="1:2" x14ac:dyDescent="0.3">
      <c r="A27">
        <v>524</v>
      </c>
      <c r="B27" s="33">
        <v>894.56869009584659</v>
      </c>
    </row>
    <row r="28" spans="1:2" x14ac:dyDescent="0.3">
      <c r="A28">
        <v>623</v>
      </c>
      <c r="B28" s="33">
        <v>926.51757188498402</v>
      </c>
    </row>
    <row r="29" spans="1:2" x14ac:dyDescent="0.3">
      <c r="A29">
        <v>647</v>
      </c>
      <c r="B29" s="33">
        <v>926.51757188498402</v>
      </c>
    </row>
    <row r="30" spans="1:2" x14ac:dyDescent="0.3">
      <c r="A30">
        <v>700</v>
      </c>
      <c r="B30" s="33">
        <v>958.46645367412134</v>
      </c>
    </row>
    <row r="31" spans="1:2" x14ac:dyDescent="0.3">
      <c r="A31">
        <v>764</v>
      </c>
      <c r="B31" s="33">
        <v>958.46645367412134</v>
      </c>
    </row>
    <row r="32" spans="1:2" x14ac:dyDescent="0.3">
      <c r="A32">
        <v>765</v>
      </c>
      <c r="B32" s="33">
        <v>958.46645367412134</v>
      </c>
    </row>
    <row r="33" spans="1:4" x14ac:dyDescent="0.3">
      <c r="A33">
        <v>771</v>
      </c>
      <c r="B33" s="33">
        <v>958.46645367412134</v>
      </c>
    </row>
    <row r="34" spans="1:4" x14ac:dyDescent="0.3">
      <c r="A34">
        <v>830</v>
      </c>
      <c r="B34" s="33">
        <v>990.41533546325877</v>
      </c>
    </row>
    <row r="35" spans="1:4" x14ac:dyDescent="0.3">
      <c r="A35">
        <v>838</v>
      </c>
      <c r="B35" s="33">
        <v>990.41533546325877</v>
      </c>
    </row>
    <row r="36" spans="1:4" x14ac:dyDescent="0.3">
      <c r="A36">
        <v>873</v>
      </c>
      <c r="B36" s="33">
        <v>990.41533546325877</v>
      </c>
      <c r="D36" s="17" t="s">
        <v>52</v>
      </c>
    </row>
    <row r="37" spans="1:4" x14ac:dyDescent="0.3">
      <c r="A37">
        <v>912</v>
      </c>
      <c r="B37" s="33">
        <v>1022.3642172523961</v>
      </c>
      <c r="D37" t="s">
        <v>53</v>
      </c>
    </row>
    <row r="38" spans="1:4" x14ac:dyDescent="0.3">
      <c r="A38">
        <v>1016</v>
      </c>
      <c r="B38" s="33">
        <v>1054.3130990415336</v>
      </c>
      <c r="D38" t="s">
        <v>54</v>
      </c>
    </row>
    <row r="39" spans="1:4" x14ac:dyDescent="0.3">
      <c r="A39">
        <v>1144</v>
      </c>
      <c r="B39" s="33">
        <v>1086.2619808306708</v>
      </c>
    </row>
    <row r="40" spans="1:4" x14ac:dyDescent="0.3">
      <c r="A40">
        <v>1177</v>
      </c>
      <c r="B40" s="33">
        <v>1150.1597444089457</v>
      </c>
    </row>
    <row r="41" spans="1:4" x14ac:dyDescent="0.3">
      <c r="A41">
        <v>1212</v>
      </c>
      <c r="B41" s="33">
        <v>1150.1597444089457</v>
      </c>
    </row>
    <row r="42" spans="1:4" x14ac:dyDescent="0.3">
      <c r="A42">
        <v>1233</v>
      </c>
      <c r="B42" s="33">
        <v>1182.1086261980831</v>
      </c>
    </row>
    <row r="43" spans="1:4" x14ac:dyDescent="0.3">
      <c r="A43">
        <v>1255</v>
      </c>
      <c r="B43" s="33">
        <v>1182.1086261980831</v>
      </c>
    </row>
    <row r="44" spans="1:4" x14ac:dyDescent="0.3">
      <c r="A44">
        <v>1268</v>
      </c>
      <c r="B44" s="33">
        <v>1182.1086261980831</v>
      </c>
    </row>
    <row r="45" spans="1:4" x14ac:dyDescent="0.3">
      <c r="A45">
        <v>1282</v>
      </c>
      <c r="B45" s="33">
        <v>1182.1086261980831</v>
      </c>
    </row>
    <row r="46" spans="1:4" x14ac:dyDescent="0.3">
      <c r="A46">
        <v>1296</v>
      </c>
      <c r="B46" s="33">
        <v>1182.1086261980831</v>
      </c>
    </row>
    <row r="47" spans="1:4" x14ac:dyDescent="0.3">
      <c r="A47">
        <v>1318</v>
      </c>
      <c r="B47" s="33">
        <v>1214.0575079872203</v>
      </c>
    </row>
    <row r="48" spans="1:4" x14ac:dyDescent="0.3">
      <c r="A48">
        <v>1336</v>
      </c>
      <c r="B48" s="33">
        <v>1214.0575079872203</v>
      </c>
    </row>
    <row r="49" spans="1:2" x14ac:dyDescent="0.3">
      <c r="A49">
        <v>1359</v>
      </c>
      <c r="B49" s="33">
        <v>1214.0575079872203</v>
      </c>
    </row>
    <row r="50" spans="1:2" x14ac:dyDescent="0.3">
      <c r="A50">
        <v>1402</v>
      </c>
      <c r="B50" s="33">
        <v>1246.0063897763578</v>
      </c>
    </row>
    <row r="51" spans="1:2" x14ac:dyDescent="0.3">
      <c r="A51">
        <v>1495</v>
      </c>
      <c r="B51" s="33">
        <v>1309.9041533546326</v>
      </c>
    </row>
    <row r="52" spans="1:2" x14ac:dyDescent="0.3">
      <c r="A52">
        <v>1566</v>
      </c>
      <c r="B52" s="33">
        <v>1341.8530351437698</v>
      </c>
    </row>
    <row r="53" spans="1:2" x14ac:dyDescent="0.3">
      <c r="A53">
        <v>1569</v>
      </c>
      <c r="B53" s="33">
        <v>1341.8530351437698</v>
      </c>
    </row>
    <row r="54" spans="1:2" x14ac:dyDescent="0.3">
      <c r="A54">
        <v>1574</v>
      </c>
      <c r="B54" s="33">
        <v>1341.8530351437698</v>
      </c>
    </row>
    <row r="55" spans="1:2" x14ac:dyDescent="0.3">
      <c r="A55">
        <v>1578</v>
      </c>
      <c r="B55" s="33">
        <v>1341.8530351437698</v>
      </c>
    </row>
    <row r="56" spans="1:2" x14ac:dyDescent="0.3">
      <c r="A56">
        <v>1592</v>
      </c>
      <c r="B56" s="33">
        <v>1405.7507987220447</v>
      </c>
    </row>
    <row r="57" spans="1:2" x14ac:dyDescent="0.3">
      <c r="A57">
        <v>1665</v>
      </c>
      <c r="B57" s="33">
        <v>1405.7507987220447</v>
      </c>
    </row>
    <row r="58" spans="1:2" x14ac:dyDescent="0.3">
      <c r="A58">
        <v>1695</v>
      </c>
      <c r="B58" s="33">
        <v>1437.6996805111821</v>
      </c>
    </row>
    <row r="59" spans="1:2" x14ac:dyDescent="0.3">
      <c r="A59">
        <v>1713</v>
      </c>
      <c r="B59" s="33">
        <v>1437.6996805111821</v>
      </c>
    </row>
    <row r="60" spans="1:2" x14ac:dyDescent="0.3">
      <c r="A60">
        <v>1790</v>
      </c>
      <c r="B60" s="33">
        <v>1469.6485623003196</v>
      </c>
    </row>
    <row r="61" spans="1:2" x14ac:dyDescent="0.3">
      <c r="A61">
        <v>1795</v>
      </c>
      <c r="B61" s="33">
        <v>1469.6485623003196</v>
      </c>
    </row>
    <row r="62" spans="1:2" x14ac:dyDescent="0.3">
      <c r="A62">
        <v>1814</v>
      </c>
      <c r="B62" s="33">
        <v>1469.6485623003196</v>
      </c>
    </row>
    <row r="63" spans="1:2" x14ac:dyDescent="0.3">
      <c r="A63">
        <v>1822</v>
      </c>
      <c r="B63" s="33">
        <v>1501.5974440894568</v>
      </c>
    </row>
    <row r="64" spans="1:2" x14ac:dyDescent="0.3">
      <c r="A64">
        <v>1882</v>
      </c>
      <c r="B64" s="33">
        <v>1533.5463258785942</v>
      </c>
    </row>
    <row r="65" spans="1:4" x14ac:dyDescent="0.3">
      <c r="A65">
        <v>1891</v>
      </c>
      <c r="B65" s="33">
        <v>1533.5463258785942</v>
      </c>
    </row>
    <row r="66" spans="1:4" x14ac:dyDescent="0.3">
      <c r="A66">
        <v>1896</v>
      </c>
      <c r="B66" s="33">
        <v>1533.5463258785942</v>
      </c>
    </row>
    <row r="67" spans="1:4" x14ac:dyDescent="0.3">
      <c r="A67">
        <v>1899</v>
      </c>
      <c r="B67" s="33">
        <v>1533.5463258785942</v>
      </c>
    </row>
    <row r="68" spans="1:4" x14ac:dyDescent="0.3">
      <c r="A68">
        <v>1916</v>
      </c>
      <c r="B68" s="33">
        <v>1565.4952076677316</v>
      </c>
    </row>
    <row r="69" spans="1:4" x14ac:dyDescent="0.3">
      <c r="A69">
        <v>1961</v>
      </c>
      <c r="B69" s="33">
        <v>1597.4440894568691</v>
      </c>
    </row>
    <row r="70" spans="1:4" x14ac:dyDescent="0.3">
      <c r="A70">
        <v>1967</v>
      </c>
      <c r="B70" s="33">
        <v>1597.4440894568691</v>
      </c>
      <c r="D70" s="17" t="s">
        <v>55</v>
      </c>
    </row>
    <row r="71" spans="1:4" x14ac:dyDescent="0.3">
      <c r="A71">
        <v>1984</v>
      </c>
      <c r="B71" s="33">
        <v>1597.4440894568691</v>
      </c>
      <c r="D71" t="s">
        <v>53</v>
      </c>
    </row>
    <row r="72" spans="1:4" x14ac:dyDescent="0.3">
      <c r="A72">
        <v>1999</v>
      </c>
      <c r="B72" s="33">
        <v>1597.4440894568691</v>
      </c>
      <c r="D72" t="s">
        <v>54</v>
      </c>
    </row>
    <row r="73" spans="1:4" x14ac:dyDescent="0.3">
      <c r="A73">
        <v>2072</v>
      </c>
      <c r="B73" s="33">
        <v>1629.3929712460063</v>
      </c>
    </row>
    <row r="74" spans="1:4" x14ac:dyDescent="0.3">
      <c r="A74">
        <v>2082</v>
      </c>
      <c r="B74" s="33">
        <v>1629.3929712460063</v>
      </c>
    </row>
    <row r="75" spans="1:4" x14ac:dyDescent="0.3">
      <c r="A75">
        <v>2145</v>
      </c>
      <c r="B75" s="33">
        <v>1629.3929712460063</v>
      </c>
    </row>
    <row r="76" spans="1:4" x14ac:dyDescent="0.3">
      <c r="A76">
        <v>2157</v>
      </c>
      <c r="B76" s="33">
        <v>1629.3929712460063</v>
      </c>
    </row>
    <row r="77" spans="1:4" x14ac:dyDescent="0.3">
      <c r="A77">
        <v>2206</v>
      </c>
      <c r="B77" s="33">
        <v>1661.3418530351437</v>
      </c>
    </row>
    <row r="78" spans="1:4" x14ac:dyDescent="0.3">
      <c r="A78">
        <v>2207</v>
      </c>
      <c r="B78" s="33">
        <v>1661.3418530351437</v>
      </c>
    </row>
    <row r="79" spans="1:4" x14ac:dyDescent="0.3">
      <c r="A79">
        <v>2244</v>
      </c>
      <c r="B79" s="33">
        <v>1661.3418530351437</v>
      </c>
    </row>
    <row r="80" spans="1:4" x14ac:dyDescent="0.3">
      <c r="A80">
        <v>2338</v>
      </c>
      <c r="B80" s="33">
        <v>1693.2907348242811</v>
      </c>
    </row>
    <row r="81" spans="1:2" x14ac:dyDescent="0.3">
      <c r="A81">
        <v>2390</v>
      </c>
      <c r="B81" s="33">
        <v>1693.2907348242811</v>
      </c>
    </row>
    <row r="102" spans="4:4" x14ac:dyDescent="0.3">
      <c r="D102" s="17" t="s">
        <v>56</v>
      </c>
    </row>
    <row r="113" spans="3:6" x14ac:dyDescent="0.3">
      <c r="D113" t="s">
        <v>57</v>
      </c>
    </row>
    <row r="114" spans="3:6" x14ac:dyDescent="0.3">
      <c r="D114" t="s">
        <v>58</v>
      </c>
      <c r="E114">
        <v>500</v>
      </c>
    </row>
    <row r="115" spans="3:6" x14ac:dyDescent="0.3">
      <c r="D115" t="s">
        <v>59</v>
      </c>
    </row>
    <row r="116" spans="3:6" x14ac:dyDescent="0.3">
      <c r="C116" s="26" t="s">
        <v>60</v>
      </c>
      <c r="D116" s="34" t="s">
        <v>4</v>
      </c>
      <c r="E116">
        <v>2.0000000000000001E-4</v>
      </c>
    </row>
    <row r="117" spans="3:6" x14ac:dyDescent="0.3">
      <c r="C117" s="26" t="s">
        <v>61</v>
      </c>
      <c r="D117" s="34" t="s">
        <v>6</v>
      </c>
      <c r="E117">
        <v>3.85E-2</v>
      </c>
    </row>
    <row r="118" spans="3:6" x14ac:dyDescent="0.3">
      <c r="D118" s="26" t="s">
        <v>62</v>
      </c>
      <c r="E118" s="35">
        <f>2*E116*E114+E117</f>
        <v>0.23850000000000002</v>
      </c>
      <c r="F118" t="s">
        <v>63</v>
      </c>
    </row>
    <row r="119" spans="3:6" x14ac:dyDescent="0.3">
      <c r="E119" s="13"/>
    </row>
    <row r="120" spans="3:6" x14ac:dyDescent="0.3">
      <c r="D120" t="s">
        <v>64</v>
      </c>
      <c r="E120" s="13"/>
    </row>
    <row r="121" spans="3:6" x14ac:dyDescent="0.3">
      <c r="D121" t="s">
        <v>58</v>
      </c>
      <c r="E121" s="13">
        <v>1400</v>
      </c>
    </row>
    <row r="122" spans="3:6" x14ac:dyDescent="0.3">
      <c r="D122" t="s">
        <v>59</v>
      </c>
      <c r="E122" s="13"/>
    </row>
    <row r="123" spans="3:6" x14ac:dyDescent="0.3">
      <c r="C123" s="26" t="s">
        <v>60</v>
      </c>
      <c r="D123" s="34" t="s">
        <v>4</v>
      </c>
      <c r="E123" s="36">
        <v>2.0000000000000001E-4</v>
      </c>
    </row>
    <row r="124" spans="3:6" x14ac:dyDescent="0.3">
      <c r="C124" s="26" t="s">
        <v>61</v>
      </c>
      <c r="D124" s="34" t="s">
        <v>6</v>
      </c>
      <c r="E124" s="36">
        <v>3.85E-2</v>
      </c>
    </row>
    <row r="125" spans="3:6" x14ac:dyDescent="0.3">
      <c r="D125" s="26" t="s">
        <v>62</v>
      </c>
      <c r="E125" s="35">
        <f>2*E123*E121+E124</f>
        <v>0.59850000000000003</v>
      </c>
      <c r="F125" t="s">
        <v>63</v>
      </c>
    </row>
    <row r="126" spans="3:6" x14ac:dyDescent="0.3">
      <c r="E126" s="13"/>
    </row>
    <row r="127" spans="3:6" x14ac:dyDescent="0.3">
      <c r="D127" t="s">
        <v>65</v>
      </c>
      <c r="E127" s="13"/>
    </row>
    <row r="128" spans="3:6" x14ac:dyDescent="0.3">
      <c r="D128" t="s">
        <v>58</v>
      </c>
      <c r="E128" s="13">
        <v>2100</v>
      </c>
    </row>
    <row r="129" spans="3:6" x14ac:dyDescent="0.3">
      <c r="D129" t="s">
        <v>66</v>
      </c>
      <c r="E129" s="13"/>
    </row>
    <row r="130" spans="3:6" x14ac:dyDescent="0.3">
      <c r="C130" s="26" t="s">
        <v>60</v>
      </c>
      <c r="D130" s="34" t="s">
        <v>4</v>
      </c>
      <c r="E130" s="36">
        <v>-4.0000000000000002E-4</v>
      </c>
    </row>
    <row r="131" spans="3:6" x14ac:dyDescent="0.3">
      <c r="C131" s="26" t="s">
        <v>61</v>
      </c>
      <c r="D131" s="34" t="s">
        <v>6</v>
      </c>
      <c r="E131" s="36">
        <v>1.8327</v>
      </c>
    </row>
    <row r="132" spans="3:6" x14ac:dyDescent="0.3">
      <c r="D132" s="26" t="s">
        <v>62</v>
      </c>
      <c r="E132" s="35">
        <f>2*E130*E128+E131</f>
        <v>0.15269999999999984</v>
      </c>
      <c r="F132" t="s">
        <v>63</v>
      </c>
    </row>
  </sheetData>
  <pageMargins left="0.7" right="0.7" top="0.75" bottom="0.75" header="0.3" footer="0.3"/>
  <drawing r:id="rId1"/>
  <legacyDrawing r:id="rId2"/>
  <oleObjects>
    <mc:AlternateContent xmlns:mc="http://schemas.openxmlformats.org/markup-compatibility/2006">
      <mc:Choice Requires="x14">
        <oleObject progId="Equation.DSMT4" shapeId="4097" r:id="rId3">
          <objectPr defaultSize="0" autoPict="0" r:id="rId4">
            <anchor moveWithCells="1">
              <from>
                <xdr:col>2</xdr:col>
                <xdr:colOff>563880</xdr:colOff>
                <xdr:row>105</xdr:row>
                <xdr:rowOff>83820</xdr:rowOff>
              </from>
              <to>
                <xdr:col>4</xdr:col>
                <xdr:colOff>541020</xdr:colOff>
                <xdr:row>108</xdr:row>
                <xdr:rowOff>76200</xdr:rowOff>
              </to>
            </anchor>
          </objectPr>
        </oleObject>
      </mc:Choice>
      <mc:Fallback>
        <oleObject progId="Equation.DSMT4" shapeId="4097"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A.9.2</vt:lpstr>
      <vt:lpstr>A.9.4</vt:lpstr>
      <vt:lpstr>A.9.7</vt:lpstr>
      <vt:lpstr>A.9.8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Statistika praktikumi 12 lahendused</dc:title>
  <dc:subject>statistika, regressioon</dc:subject>
  <dc:creator>Ako Sauga</dc:creator>
  <dc:description>Ülesanded A.9.2, A.9.4, A.9.7, A.9.8</dc:description>
  <cp:lastModifiedBy>Ako Sauga</cp:lastModifiedBy>
  <dcterms:created xsi:type="dcterms:W3CDTF">2020-04-13T12:57:47Z</dcterms:created>
  <dcterms:modified xsi:type="dcterms:W3CDTF">2020-04-15T12:45:14Z</dcterms:modified>
</cp:coreProperties>
</file>